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15280" yWindow="3580" windowWidth="25600" windowHeight="16300" activeTab="1"/>
  </bookViews>
  <sheets>
    <sheet name="Aegypti" sheetId="6" r:id="rId1"/>
    <sheet name="Albopictus" sheetId="4" r:id="rId2"/>
    <sheet name="Library used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2" i="4" l="1"/>
  <c r="Q25" i="6"/>
  <c r="M115" i="4"/>
  <c r="K115" i="4"/>
  <c r="I115" i="4"/>
  <c r="G115" i="4"/>
  <c r="M114" i="4"/>
  <c r="K114" i="4"/>
  <c r="I114" i="4"/>
  <c r="G114" i="4"/>
  <c r="M113" i="4"/>
  <c r="K113" i="4"/>
  <c r="I113" i="4"/>
  <c r="G113" i="4"/>
  <c r="M112" i="4"/>
  <c r="K112" i="4"/>
  <c r="I112" i="4"/>
  <c r="G112" i="4"/>
  <c r="M111" i="4"/>
  <c r="K111" i="4"/>
  <c r="I111" i="4"/>
  <c r="G111" i="4"/>
  <c r="M110" i="4"/>
  <c r="K110" i="4"/>
  <c r="I110" i="4"/>
  <c r="G110" i="4"/>
  <c r="M109" i="4"/>
  <c r="K109" i="4"/>
  <c r="I109" i="4"/>
  <c r="G109" i="4"/>
  <c r="M108" i="4"/>
  <c r="K108" i="4"/>
  <c r="I108" i="4"/>
  <c r="G108" i="4"/>
  <c r="M107" i="4"/>
  <c r="K107" i="4"/>
  <c r="I107" i="4"/>
  <c r="G107" i="4"/>
  <c r="M106" i="4"/>
  <c r="K106" i="4"/>
  <c r="I106" i="4"/>
  <c r="G106" i="4"/>
  <c r="M105" i="4"/>
  <c r="K105" i="4"/>
  <c r="I105" i="4"/>
  <c r="G105" i="4"/>
  <c r="M104" i="4"/>
  <c r="K104" i="4"/>
  <c r="I104" i="4"/>
  <c r="G104" i="4"/>
  <c r="M103" i="4"/>
  <c r="K103" i="4"/>
  <c r="I103" i="4"/>
  <c r="G103" i="4"/>
  <c r="M102" i="4"/>
  <c r="K102" i="4"/>
  <c r="I102" i="4"/>
  <c r="G102" i="4"/>
  <c r="M101" i="4"/>
  <c r="K101" i="4"/>
  <c r="I101" i="4"/>
  <c r="G101" i="4"/>
  <c r="M100" i="4"/>
  <c r="K100" i="4"/>
  <c r="I100" i="4"/>
  <c r="G100" i="4"/>
  <c r="M99" i="4"/>
  <c r="K99" i="4"/>
  <c r="I99" i="4"/>
  <c r="G99" i="4"/>
  <c r="M98" i="4"/>
  <c r="K98" i="4"/>
  <c r="I98" i="4"/>
  <c r="G98" i="4"/>
  <c r="M97" i="4"/>
  <c r="K97" i="4"/>
  <c r="I97" i="4"/>
  <c r="G97" i="4"/>
  <c r="M96" i="4"/>
  <c r="K96" i="4"/>
  <c r="I96" i="4"/>
  <c r="G96" i="4"/>
  <c r="M95" i="4"/>
  <c r="K95" i="4"/>
  <c r="I95" i="4"/>
  <c r="G95" i="4"/>
  <c r="M94" i="4"/>
  <c r="K94" i="4"/>
  <c r="I94" i="4"/>
  <c r="G94" i="4"/>
  <c r="M93" i="4"/>
  <c r="K93" i="4"/>
  <c r="I93" i="4"/>
  <c r="G93" i="4"/>
  <c r="M92" i="4"/>
  <c r="K92" i="4"/>
  <c r="I92" i="4"/>
  <c r="G92" i="4"/>
  <c r="M91" i="4"/>
  <c r="K91" i="4"/>
  <c r="I91" i="4"/>
  <c r="G91" i="4"/>
  <c r="M90" i="4"/>
  <c r="K90" i="4"/>
  <c r="I90" i="4"/>
  <c r="G90" i="4"/>
  <c r="M89" i="4"/>
  <c r="K89" i="4"/>
  <c r="I89" i="4"/>
  <c r="G89" i="4"/>
  <c r="M88" i="4"/>
  <c r="K88" i="4"/>
  <c r="I88" i="4"/>
  <c r="G88" i="4"/>
  <c r="M87" i="4"/>
  <c r="K87" i="4"/>
  <c r="I87" i="4"/>
  <c r="G87" i="4"/>
  <c r="M86" i="4"/>
  <c r="K86" i="4"/>
  <c r="I86" i="4"/>
  <c r="G86" i="4"/>
  <c r="M85" i="4"/>
  <c r="K85" i="4"/>
  <c r="I85" i="4"/>
  <c r="G85" i="4"/>
  <c r="M84" i="4"/>
  <c r="K84" i="4"/>
  <c r="I84" i="4"/>
  <c r="G84" i="4"/>
  <c r="M83" i="4"/>
  <c r="K83" i="4"/>
  <c r="I83" i="4"/>
  <c r="G83" i="4"/>
  <c r="M82" i="4"/>
  <c r="K82" i="4"/>
  <c r="I82" i="4"/>
  <c r="G82" i="4"/>
  <c r="M81" i="4"/>
  <c r="K81" i="4"/>
  <c r="I81" i="4"/>
  <c r="G81" i="4"/>
  <c r="M80" i="4"/>
  <c r="K80" i="4"/>
  <c r="I80" i="4"/>
  <c r="G80" i="4"/>
  <c r="M79" i="4"/>
  <c r="K79" i="4"/>
  <c r="I79" i="4"/>
  <c r="G79" i="4"/>
  <c r="M78" i="4"/>
  <c r="K78" i="4"/>
  <c r="I78" i="4"/>
  <c r="G78" i="4"/>
  <c r="M77" i="4"/>
  <c r="K77" i="4"/>
  <c r="I77" i="4"/>
  <c r="G77" i="4"/>
  <c r="M76" i="4"/>
  <c r="K76" i="4"/>
  <c r="I76" i="4"/>
  <c r="G76" i="4"/>
  <c r="M75" i="4"/>
  <c r="K75" i="4"/>
  <c r="I75" i="4"/>
  <c r="G75" i="4"/>
  <c r="M74" i="4"/>
  <c r="K74" i="4"/>
  <c r="I74" i="4"/>
  <c r="G74" i="4"/>
  <c r="M73" i="4"/>
  <c r="K73" i="4"/>
  <c r="I73" i="4"/>
  <c r="G73" i="4"/>
  <c r="M72" i="4"/>
  <c r="K72" i="4"/>
  <c r="I72" i="4"/>
  <c r="G72" i="4"/>
  <c r="M71" i="4"/>
  <c r="K71" i="4"/>
  <c r="I71" i="4"/>
  <c r="G71" i="4"/>
  <c r="M70" i="4"/>
  <c r="K70" i="4"/>
  <c r="I70" i="4"/>
  <c r="G70" i="4"/>
  <c r="M69" i="4"/>
  <c r="K69" i="4"/>
  <c r="I69" i="4"/>
  <c r="G69" i="4"/>
  <c r="M68" i="4"/>
  <c r="K68" i="4"/>
  <c r="I68" i="4"/>
  <c r="G68" i="4"/>
  <c r="M67" i="4"/>
  <c r="K67" i="4"/>
  <c r="I67" i="4"/>
  <c r="G67" i="4"/>
  <c r="M66" i="4"/>
  <c r="K66" i="4"/>
  <c r="I66" i="4"/>
  <c r="G66" i="4"/>
  <c r="M65" i="4"/>
  <c r="K65" i="4"/>
  <c r="I65" i="4"/>
  <c r="G65" i="4"/>
  <c r="M64" i="4"/>
  <c r="K64" i="4"/>
  <c r="I64" i="4"/>
  <c r="G64" i="4"/>
  <c r="M63" i="4"/>
  <c r="K63" i="4"/>
  <c r="I63" i="4"/>
  <c r="G63" i="4"/>
  <c r="O80" i="6"/>
  <c r="N80" i="6"/>
  <c r="M80" i="6"/>
  <c r="O79" i="6"/>
  <c r="N79" i="6"/>
  <c r="M79" i="6"/>
  <c r="O78" i="6"/>
  <c r="N78" i="6"/>
  <c r="M78" i="6"/>
  <c r="O77" i="6"/>
  <c r="N77" i="6"/>
  <c r="M77" i="6"/>
  <c r="O76" i="6"/>
  <c r="N76" i="6"/>
  <c r="M76" i="6"/>
  <c r="O75" i="6"/>
  <c r="N75" i="6"/>
  <c r="M75" i="6"/>
  <c r="O74" i="6"/>
  <c r="N74" i="6"/>
  <c r="M74" i="6"/>
  <c r="O73" i="6"/>
  <c r="N73" i="6"/>
  <c r="M73" i="6"/>
  <c r="O72" i="6"/>
  <c r="N72" i="6"/>
  <c r="M72" i="6"/>
  <c r="O71" i="6"/>
  <c r="N71" i="6"/>
  <c r="M71" i="6"/>
  <c r="O70" i="6"/>
  <c r="N70" i="6"/>
  <c r="M70" i="6"/>
  <c r="O69" i="6"/>
  <c r="N69" i="6"/>
  <c r="M69" i="6"/>
  <c r="O68" i="6"/>
  <c r="N68" i="6"/>
  <c r="M68" i="6"/>
  <c r="O67" i="6"/>
  <c r="N67" i="6"/>
  <c r="M67" i="6"/>
  <c r="O66" i="6"/>
  <c r="N66" i="6"/>
  <c r="M66" i="6"/>
  <c r="O65" i="6"/>
  <c r="N65" i="6"/>
  <c r="M65" i="6"/>
  <c r="O64" i="6"/>
  <c r="N64" i="6"/>
  <c r="M64" i="6"/>
  <c r="O63" i="6"/>
  <c r="N63" i="6"/>
  <c r="M63" i="6"/>
  <c r="O62" i="6"/>
  <c r="N62" i="6"/>
  <c r="M62" i="6"/>
  <c r="O61" i="6"/>
  <c r="N61" i="6"/>
  <c r="M61" i="6"/>
  <c r="O60" i="6"/>
  <c r="N60" i="6"/>
  <c r="M60" i="6"/>
  <c r="O59" i="6"/>
  <c r="N59" i="6"/>
  <c r="M59" i="6"/>
  <c r="O58" i="6"/>
  <c r="N58" i="6"/>
  <c r="M58" i="6"/>
  <c r="O57" i="6"/>
  <c r="N57" i="6"/>
  <c r="M57" i="6"/>
  <c r="O56" i="6"/>
  <c r="N56" i="6"/>
  <c r="M56" i="6"/>
  <c r="O55" i="6"/>
  <c r="N55" i="6"/>
  <c r="M55" i="6"/>
  <c r="O54" i="6"/>
  <c r="N54" i="6"/>
  <c r="M54" i="6"/>
  <c r="O53" i="6"/>
  <c r="N53" i="6"/>
  <c r="M53" i="6"/>
  <c r="O52" i="6"/>
  <c r="N52" i="6"/>
  <c r="M52" i="6"/>
  <c r="O51" i="6"/>
  <c r="N51" i="6"/>
  <c r="M51" i="6"/>
  <c r="O50" i="6"/>
  <c r="N50" i="6"/>
  <c r="M50" i="6"/>
  <c r="O49" i="6"/>
  <c r="N49" i="6"/>
  <c r="M49" i="6"/>
  <c r="O48" i="6"/>
  <c r="N48" i="6"/>
  <c r="M48" i="6"/>
  <c r="O47" i="6"/>
  <c r="N47" i="6"/>
  <c r="M47" i="6"/>
  <c r="O46" i="6"/>
  <c r="N46" i="6"/>
  <c r="M46" i="6"/>
  <c r="O45" i="6"/>
  <c r="N45" i="6"/>
  <c r="M45" i="6"/>
  <c r="O44" i="6"/>
  <c r="N44" i="6"/>
  <c r="M44" i="6"/>
  <c r="O43" i="6"/>
  <c r="N43" i="6"/>
  <c r="M43" i="6"/>
  <c r="O42" i="6"/>
  <c r="N42" i="6"/>
  <c r="M42" i="6"/>
  <c r="O41" i="6"/>
  <c r="N41" i="6"/>
  <c r="M41" i="6"/>
  <c r="O40" i="6"/>
  <c r="N40" i="6"/>
  <c r="M40" i="6"/>
  <c r="O39" i="6"/>
  <c r="N39" i="6"/>
  <c r="M39" i="6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5" i="6"/>
  <c r="N25" i="6"/>
  <c r="M25" i="6"/>
  <c r="O24" i="6"/>
  <c r="N24" i="6"/>
  <c r="M24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O7" i="6"/>
  <c r="N7" i="6"/>
  <c r="M7" i="6"/>
  <c r="O6" i="6"/>
  <c r="N6" i="6"/>
  <c r="M6" i="6"/>
  <c r="O5" i="6"/>
  <c r="N5" i="6"/>
  <c r="M5" i="6"/>
</calcChain>
</file>

<file path=xl/sharedStrings.xml><?xml version="1.0" encoding="utf-8"?>
<sst xmlns="http://schemas.openxmlformats.org/spreadsheetml/2006/main" count="1201" uniqueCount="312">
  <si>
    <t>AlbRha79</t>
  </si>
  <si>
    <t>AlbRha66</t>
  </si>
  <si>
    <t>AlbRha45</t>
  </si>
  <si>
    <t>AlbRha49</t>
  </si>
  <si>
    <t>AlbRha1</t>
  </si>
  <si>
    <t>AlbRha7</t>
  </si>
  <si>
    <t>AlbRha88</t>
  </si>
  <si>
    <t>AlbRha80</t>
  </si>
  <si>
    <t>AlbRha2</t>
  </si>
  <si>
    <t>AlbRha11</t>
  </si>
  <si>
    <t>AlbRha74</t>
  </si>
  <si>
    <t>AlbRha38</t>
  </si>
  <si>
    <t>AlbRha44</t>
  </si>
  <si>
    <t>AlbRha36</t>
  </si>
  <si>
    <t>AlbRha42</t>
  </si>
  <si>
    <t>AlbRha10</t>
  </si>
  <si>
    <t>AlbRha14</t>
  </si>
  <si>
    <t>AlbRha41</t>
  </si>
  <si>
    <t>AlbRha4</t>
  </si>
  <si>
    <t>AlbRha84</t>
  </si>
  <si>
    <t>AlbRha73</t>
  </si>
  <si>
    <t>AlbRha52</t>
  </si>
  <si>
    <t>AlbRha94</t>
  </si>
  <si>
    <t>AlbRha48</t>
  </si>
  <si>
    <t>AlbRha95</t>
  </si>
  <si>
    <t>AlbRha3A_B</t>
  </si>
  <si>
    <t>AlbRha58</t>
  </si>
  <si>
    <t>AlbRha43</t>
  </si>
  <si>
    <t>AlbRha18</t>
  </si>
  <si>
    <t>AlbRha12</t>
  </si>
  <si>
    <t>AlbRha85</t>
  </si>
  <si>
    <t>AlbRha83</t>
  </si>
  <si>
    <t>normalized log 2 transformed</t>
  </si>
  <si>
    <t>AlbFlavi2</t>
  </si>
  <si>
    <t>AlbFlavi12_17C</t>
  </si>
  <si>
    <t>AlbFlavi12_17D</t>
  </si>
  <si>
    <t>AlbFlavi8</t>
  </si>
  <si>
    <t>ALbFlavi37</t>
  </si>
  <si>
    <t>AlbFlavi18</t>
  </si>
  <si>
    <t>AlbFlavi34</t>
  </si>
  <si>
    <t>AlbFlavi36A</t>
  </si>
  <si>
    <t>AlbFlavi12_17A</t>
  </si>
  <si>
    <t>AlbFlavi12_17B</t>
  </si>
  <si>
    <t>AlbFlavi36B</t>
  </si>
  <si>
    <t>AlbFlavi6</t>
  </si>
  <si>
    <t>AlbFlavi7</t>
  </si>
  <si>
    <t>AlbFlavi10</t>
  </si>
  <si>
    <t>AlbFlavi38</t>
  </si>
  <si>
    <t>AlbFlavi1</t>
  </si>
  <si>
    <t>AlbFlavi3</t>
  </si>
  <si>
    <t>AlbFlavi4</t>
  </si>
  <si>
    <t>AlbFlavi33</t>
  </si>
  <si>
    <t>AlbFlavi39</t>
  </si>
  <si>
    <t>AlbFlavi40</t>
  </si>
  <si>
    <t>Representative NIRVs</t>
  </si>
  <si>
    <t>unique</t>
  </si>
  <si>
    <t>Groups</t>
  </si>
  <si>
    <t>NS1</t>
  </si>
  <si>
    <t>Corresponding viral ORF</t>
  </si>
  <si>
    <t>NS3</t>
  </si>
  <si>
    <t>NS2</t>
  </si>
  <si>
    <t>R-NIRVs G2</t>
  </si>
  <si>
    <t>F-NIRVs G2</t>
  </si>
  <si>
    <t>F-NIRVs G3</t>
  </si>
  <si>
    <t>F-NIRVs G4</t>
  </si>
  <si>
    <t>F-NIRVs G5</t>
  </si>
  <si>
    <t>F-NIRVs G6</t>
  </si>
  <si>
    <t>N</t>
  </si>
  <si>
    <t>R-NIRVs G3</t>
  </si>
  <si>
    <t>G</t>
  </si>
  <si>
    <t>R-NIRVs G4</t>
  </si>
  <si>
    <t>R-NIRVs G5</t>
  </si>
  <si>
    <t>R-NIRVs G6</t>
  </si>
  <si>
    <t>R-NIRVs G7</t>
  </si>
  <si>
    <t>L</t>
  </si>
  <si>
    <t>R-NIRVs G8</t>
  </si>
  <si>
    <t>R-NIRVs G9</t>
  </si>
  <si>
    <t>E</t>
  </si>
  <si>
    <t>NS5</t>
  </si>
  <si>
    <t>NS4</t>
  </si>
  <si>
    <t>prM</t>
  </si>
  <si>
    <t>C</t>
  </si>
  <si>
    <t>Genomic context</t>
  </si>
  <si>
    <t>PIRC27</t>
  </si>
  <si>
    <t>PIRC263</t>
  </si>
  <si>
    <t>intergenic</t>
  </si>
  <si>
    <t>coding sequence</t>
  </si>
  <si>
    <t>PIR95</t>
  </si>
  <si>
    <t>PIRC79</t>
  </si>
  <si>
    <t>NS5-DENV</t>
  </si>
  <si>
    <t>polyprotein-DENV</t>
  </si>
  <si>
    <t>PIRC281</t>
  </si>
  <si>
    <t>/coding sequence</t>
  </si>
  <si>
    <t>Reads</t>
  </si>
  <si>
    <t>Normalised reads count</t>
  </si>
  <si>
    <t xml:space="preserve"> Sugar fed</t>
  </si>
  <si>
    <t xml:space="preserve">Male </t>
  </si>
  <si>
    <t xml:space="preserve"> Blood fed</t>
  </si>
  <si>
    <t>Female</t>
  </si>
  <si>
    <t>reads</t>
  </si>
  <si>
    <t>normalized read count</t>
  </si>
  <si>
    <t>log2 transformed
normalized read count</t>
  </si>
  <si>
    <t>female methoprene treated</t>
  </si>
  <si>
    <t>female acetone treated</t>
  </si>
  <si>
    <t>male</t>
  </si>
  <si>
    <t>AeRha15</t>
  </si>
  <si>
    <t>AeRha146</t>
  </si>
  <si>
    <t>AeRha127</t>
  </si>
  <si>
    <t>AeRha118A</t>
  </si>
  <si>
    <t>AeRha108</t>
  </si>
  <si>
    <t>AeRha80</t>
  </si>
  <si>
    <t>AeRha142</t>
  </si>
  <si>
    <t>AeRha117</t>
  </si>
  <si>
    <t>AeRha246</t>
  </si>
  <si>
    <t>AeRha3</t>
  </si>
  <si>
    <t>AeRha38</t>
  </si>
  <si>
    <t>AeRha118B</t>
  </si>
  <si>
    <t>AeRha245</t>
  </si>
  <si>
    <t>AeRha27</t>
  </si>
  <si>
    <t>AeRha133A</t>
  </si>
  <si>
    <t>AeRha133B</t>
  </si>
  <si>
    <t>AeRha116</t>
  </si>
  <si>
    <t>AeRha85</t>
  </si>
  <si>
    <t>AeRha137</t>
  </si>
  <si>
    <t>AeRha6</t>
  </si>
  <si>
    <t>AeRha160</t>
  </si>
  <si>
    <t>AeRha105</t>
  </si>
  <si>
    <t>AeRha13</t>
  </si>
  <si>
    <t>AeRha2</t>
  </si>
  <si>
    <t>AeRha47</t>
  </si>
  <si>
    <t>AeRha16</t>
  </si>
  <si>
    <t>AeRha104</t>
  </si>
  <si>
    <t>AeRha8</t>
  </si>
  <si>
    <t>AeRha14</t>
  </si>
  <si>
    <t>AeRha5</t>
  </si>
  <si>
    <t>AeRha136</t>
  </si>
  <si>
    <t>AeRha58</t>
  </si>
  <si>
    <t>AeRha42</t>
  </si>
  <si>
    <t>AeRha45</t>
  </si>
  <si>
    <t>AeRha112</t>
  </si>
  <si>
    <t>AeRha153</t>
  </si>
  <si>
    <t>AeRha113</t>
  </si>
  <si>
    <t>AeRha152</t>
  </si>
  <si>
    <t>AeRha156</t>
  </si>
  <si>
    <t>AeRha36</t>
  </si>
  <si>
    <t>AeRha157</t>
  </si>
  <si>
    <t>AeRha28</t>
  </si>
  <si>
    <t>AeRha29</t>
  </si>
  <si>
    <t>AeRha91</t>
  </si>
  <si>
    <t>AeRha83</t>
  </si>
  <si>
    <t>AeRha139</t>
  </si>
  <si>
    <t>AeRha132</t>
  </si>
  <si>
    <t>AeRha51</t>
  </si>
  <si>
    <t>AeRha154</t>
  </si>
  <si>
    <t>AeRha125</t>
  </si>
  <si>
    <t>AeRha33</t>
  </si>
  <si>
    <t>AeRha100</t>
  </si>
  <si>
    <t>AeRha111</t>
  </si>
  <si>
    <t>AeRha75B</t>
  </si>
  <si>
    <t>AeRha75A</t>
  </si>
  <si>
    <t>AeRha77A</t>
  </si>
  <si>
    <t>AeRha163</t>
  </si>
  <si>
    <t>AeRha61</t>
  </si>
  <si>
    <t>AeRha144</t>
  </si>
  <si>
    <t>AeRha57</t>
  </si>
  <si>
    <t>AeBunya1</t>
  </si>
  <si>
    <t>AeReo1</t>
  </si>
  <si>
    <t>Unique</t>
  </si>
  <si>
    <t>AeFlavi4A</t>
  </si>
  <si>
    <t>PIRC2</t>
  </si>
  <si>
    <t>AeFlavi34B</t>
  </si>
  <si>
    <t>PIRC5</t>
  </si>
  <si>
    <t>AeFlavi50</t>
  </si>
  <si>
    <t>NS3-NS4</t>
  </si>
  <si>
    <t>PIRC3</t>
  </si>
  <si>
    <t>AeFlavi32</t>
  </si>
  <si>
    <t>AeFlavi81</t>
  </si>
  <si>
    <t>AeFlavi31</t>
  </si>
  <si>
    <t>AeFlavi10</t>
  </si>
  <si>
    <t>PIRC13</t>
  </si>
  <si>
    <t>AeFlavi83</t>
  </si>
  <si>
    <t>PIRC9</t>
  </si>
  <si>
    <t>AeFlavi34A</t>
  </si>
  <si>
    <t>AeFlavi4B</t>
  </si>
  <si>
    <t>PrM</t>
  </si>
  <si>
    <t>AeFlavi41</t>
  </si>
  <si>
    <t>polyprotein</t>
  </si>
  <si>
    <t>F-NIRV G2</t>
  </si>
  <si>
    <t>AeFlavi53</t>
  </si>
  <si>
    <t>F-NIRV G3</t>
  </si>
  <si>
    <t>AeFlavi95B</t>
  </si>
  <si>
    <t>F-NIRV G4</t>
  </si>
  <si>
    <t>AeFlavi1286</t>
  </si>
  <si>
    <t>PIRC1</t>
  </si>
  <si>
    <t>PIRC12</t>
  </si>
  <si>
    <t>PRC2/coding sequence</t>
  </si>
  <si>
    <t>PIRC29</t>
  </si>
  <si>
    <t>PRC28/coding sequence</t>
  </si>
  <si>
    <t>PIRC21</t>
  </si>
  <si>
    <t>R-NIRV G16A</t>
  </si>
  <si>
    <t>R-NIRV G16B</t>
  </si>
  <si>
    <t>R-NIRV G2</t>
  </si>
  <si>
    <t>R-NIRV G3</t>
  </si>
  <si>
    <t>R-NIRV G17</t>
  </si>
  <si>
    <t>PIRC1/PIRC7</t>
  </si>
  <si>
    <t>R-NIRV G5</t>
  </si>
  <si>
    <t>R-NIRV G4</t>
  </si>
  <si>
    <t>R-NIRV G6</t>
  </si>
  <si>
    <t>R-NIRV G7</t>
  </si>
  <si>
    <t>PIRC18/coding sequence</t>
  </si>
  <si>
    <t>R-NIRV G8</t>
  </si>
  <si>
    <t>R-NIRV G9</t>
  </si>
  <si>
    <t>R-NIRV G10</t>
  </si>
  <si>
    <t>R-NIRV G11</t>
  </si>
  <si>
    <t>PIRC5/PIRC12</t>
  </si>
  <si>
    <t>R-NIRV G12</t>
  </si>
  <si>
    <t>R-NIRV G15</t>
  </si>
  <si>
    <t>R-NIRV G14</t>
  </si>
  <si>
    <t>R-NIRV G13</t>
  </si>
  <si>
    <t>coding sequence/intergenic</t>
  </si>
  <si>
    <t xml:space="preserve"> unique</t>
  </si>
  <si>
    <t>VP5</t>
  </si>
  <si>
    <t>RPKM</t>
  </si>
  <si>
    <t>Read Counts</t>
  </si>
  <si>
    <t>Comparison Across Libraries, Pearson Correlation</t>
  </si>
  <si>
    <t>Chetumal blood</t>
  </si>
  <si>
    <t>Liverpool</t>
  </si>
  <si>
    <t>RexD</t>
  </si>
  <si>
    <t>Chetumal Bloodfed vs Dengue-infected</t>
  </si>
  <si>
    <t>Blood-fed 1</t>
  </si>
  <si>
    <t>DENV</t>
  </si>
  <si>
    <t>Blood-fed 2</t>
  </si>
  <si>
    <t>Sugar-fed</t>
  </si>
  <si>
    <t>Blood-fed</t>
  </si>
  <si>
    <t>sugar fed</t>
  </si>
  <si>
    <t>Chetumal  Bloodfed vs Sugarfed</t>
  </si>
  <si>
    <t>Liverpool Bloodfed vs Sugarfed</t>
  </si>
  <si>
    <t>RexD Bloodfed vs Sugarfed</t>
  </si>
  <si>
    <t>Sugarfed: Liverpool vs Chetumal</t>
  </si>
  <si>
    <t>Sugarfed: Liverpool vs RexD</t>
  </si>
  <si>
    <t>Sugarfed:RexD vs Chetumal</t>
  </si>
  <si>
    <t>Bloodfed: Liverpool vs Chetumal</t>
  </si>
  <si>
    <t>Bloodfed: Liverpool vs RexD</t>
  </si>
  <si>
    <t>Bloodfed:RexD vs Chetumal</t>
  </si>
  <si>
    <t>Control Carcasses</t>
  </si>
  <si>
    <t>Control Midgut</t>
  </si>
  <si>
    <t>DENV Carcasses</t>
  </si>
  <si>
    <t>Denv Midgut</t>
  </si>
  <si>
    <t>Sequence length</t>
  </si>
  <si>
    <t>NS2-NS3</t>
  </si>
  <si>
    <t>intergenic/coding sequence</t>
  </si>
  <si>
    <t>Aedes albopictus</t>
  </si>
  <si>
    <t>ID</t>
  </si>
  <si>
    <t>STUDY</t>
  </si>
  <si>
    <t>Experiment description</t>
  </si>
  <si>
    <t>RUNS</t>
  </si>
  <si>
    <t>SRA438038</t>
  </si>
  <si>
    <t>SRP077936</t>
  </si>
  <si>
    <t>Prefed (day 0) control carcass</t>
  </si>
  <si>
    <t>SRR3877964,  SRR3877965,  SRR3877966</t>
  </si>
  <si>
    <t>Prefed (day 0) control midgut</t>
  </si>
  <si>
    <t>SRR3877967,  SRR3877968,  SRR3877969</t>
  </si>
  <si>
    <t>day 1 control carcass</t>
  </si>
  <si>
    <t>SRR3877970,  SRR3877971,  SRR3877972</t>
  </si>
  <si>
    <t>day 1 control midgut</t>
  </si>
  <si>
    <t>SRR3877973,  SRR3877974,  SRR3877975</t>
  </si>
  <si>
    <r>
      <t xml:space="preserve">day 1 </t>
    </r>
    <r>
      <rPr>
        <b/>
        <sz val="11"/>
        <rFont val="Calibri"/>
        <family val="2"/>
        <scheme val="minor"/>
      </rPr>
      <t>DENV</t>
    </r>
    <r>
      <rPr>
        <sz val="11"/>
        <color theme="1"/>
        <rFont val="Calibri"/>
        <family val="2"/>
        <scheme val="minor"/>
      </rPr>
      <t>-fed carcass</t>
    </r>
  </si>
  <si>
    <t>SRR3877979,  SRR3877980,  SRR3877981</t>
  </si>
  <si>
    <r>
      <t xml:space="preserve">day 1 </t>
    </r>
    <r>
      <rPr>
        <b/>
        <sz val="11"/>
        <color theme="1"/>
        <rFont val="Calibri"/>
        <scheme val="minor"/>
      </rPr>
      <t>DENV</t>
    </r>
    <r>
      <rPr>
        <sz val="11"/>
        <color theme="1"/>
        <rFont val="Calibri"/>
        <family val="2"/>
        <scheme val="minor"/>
      </rPr>
      <t>-fed midgut</t>
    </r>
  </si>
  <si>
    <t>SRR3877976,  SRR3877977,  SRR3877978</t>
  </si>
  <si>
    <t>day 5 control carcass</t>
  </si>
  <si>
    <t>SRR3877982,  SRR3877983,  SRR3877984</t>
  </si>
  <si>
    <t>day 5 control midgut</t>
  </si>
  <si>
    <t>SRR3877985,  SRR3877986,  SRR3877987</t>
  </si>
  <si>
    <r>
      <t xml:space="preserve">day 5 </t>
    </r>
    <r>
      <rPr>
        <b/>
        <sz val="11"/>
        <color theme="1"/>
        <rFont val="Calibri"/>
        <scheme val="minor"/>
      </rPr>
      <t>DENV</t>
    </r>
    <r>
      <rPr>
        <sz val="11"/>
        <color theme="1"/>
        <rFont val="Calibri"/>
        <family val="2"/>
        <scheme val="minor"/>
      </rPr>
      <t>-fed carcass</t>
    </r>
  </si>
  <si>
    <t>SRR3877988,  SRR3877989,  SRR3877990</t>
  </si>
  <si>
    <r>
      <t xml:space="preserve">day 5 </t>
    </r>
    <r>
      <rPr>
        <b/>
        <sz val="11"/>
        <color theme="1"/>
        <rFont val="Calibri"/>
        <scheme val="minor"/>
      </rPr>
      <t>DENV</t>
    </r>
    <r>
      <rPr>
        <sz val="11"/>
        <color theme="1"/>
        <rFont val="Calibri"/>
        <family val="2"/>
        <scheme val="minor"/>
      </rPr>
      <t>-fed midgut</t>
    </r>
  </si>
  <si>
    <t>SRR3877991,  SRR3877992,  SRR3877993</t>
  </si>
  <si>
    <t>Aedes aegypti</t>
  </si>
  <si>
    <t>SRA058076</t>
  </si>
  <si>
    <t>SRP015697</t>
  </si>
  <si>
    <t>SRR567528</t>
  </si>
  <si>
    <t>Blood Fed</t>
  </si>
  <si>
    <t>SRR567529</t>
  </si>
  <si>
    <t>SRR567530</t>
  </si>
  <si>
    <t>SRR567532</t>
  </si>
  <si>
    <t>SRR567533</t>
  </si>
  <si>
    <t>SRR567534</t>
  </si>
  <si>
    <t>SRR567535</t>
  </si>
  <si>
    <t>SRR567540</t>
  </si>
  <si>
    <t>DENV inf</t>
  </si>
  <si>
    <t>SRR567541</t>
  </si>
  <si>
    <t>SRR567542</t>
  </si>
  <si>
    <t>SRR567555</t>
  </si>
  <si>
    <t>SRR567556</t>
  </si>
  <si>
    <t>SRR575369</t>
  </si>
  <si>
    <t>SRR567558</t>
  </si>
  <si>
    <t>SRX253218</t>
  </si>
  <si>
    <t>SRP019927</t>
  </si>
  <si>
    <t xml:space="preserve">SRR789756_1 SRR789756_2 </t>
  </si>
  <si>
    <t>Sugar Fed Blood Fed</t>
  </si>
  <si>
    <t>SRX253219</t>
  </si>
  <si>
    <t> SRP019927</t>
  </si>
  <si>
    <t xml:space="preserve">SRR789757_1 SRR789757_2 </t>
  </si>
  <si>
    <t>SRX253220</t>
  </si>
  <si>
    <t xml:space="preserve">SRR789758_1 SRR789758_2 </t>
  </si>
  <si>
    <r>
      <t xml:space="preserve">Supplemental Table S6. </t>
    </r>
    <r>
      <rPr>
        <sz val="11"/>
        <color rgb="FF000000"/>
        <rFont val="Arial"/>
      </rPr>
      <t>NIRVS express piRNA. piRNA coverage at NIRVS loci (A) and NIRVS transcriptional activity (B).</t>
    </r>
  </si>
  <si>
    <r>
      <rPr>
        <b/>
        <sz val="11"/>
        <color rgb="FF000000"/>
        <rFont val="Arial"/>
      </rPr>
      <t xml:space="preserve">A. </t>
    </r>
    <r>
      <rPr>
        <sz val="11"/>
        <color rgb="FF000000"/>
        <rFont val="Arial"/>
      </rPr>
      <t>piRNA coverage at NIRVS loci</t>
    </r>
  </si>
  <si>
    <t>Representative NIRVS</t>
  </si>
  <si>
    <r>
      <rPr>
        <b/>
        <sz val="11"/>
        <color theme="1"/>
        <rFont val="Arial"/>
      </rPr>
      <t>B.</t>
    </r>
    <r>
      <rPr>
        <sz val="11"/>
        <color theme="1"/>
        <rFont val="Arial"/>
      </rPr>
      <t xml:space="preserve"> NIRV transcriptional activity. RNA-seq libraries analysed are shown in the next sheet. </t>
    </r>
  </si>
  <si>
    <r>
      <rPr>
        <b/>
        <sz val="11"/>
        <color theme="1"/>
        <rFont val="Arial"/>
      </rPr>
      <t>Supplemental Table S7.</t>
    </r>
    <r>
      <rPr>
        <sz val="11"/>
        <color theme="1"/>
        <rFont val="Arial"/>
      </rPr>
      <t xml:space="preserve"> A piRNAs coverage at NIRVS loci</t>
    </r>
  </si>
  <si>
    <r>
      <rPr>
        <b/>
        <sz val="11"/>
        <color theme="1"/>
        <rFont val="Arial"/>
      </rPr>
      <t>B.</t>
    </r>
    <r>
      <rPr>
        <sz val="11"/>
        <color theme="1"/>
        <rFont val="Arial"/>
      </rPr>
      <t xml:space="preserve"> NIRVS transcriptional activity. RNA-seq libraries analysed are shown in the next sheet.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</si>
</sst>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8"/>
      <color theme="1"/>
      <name val="Calibri"/>
      <scheme val="minor"/>
    </font>
    <font>
      <sz val="14"/>
      <color theme="1"/>
      <name val="Arial"/>
    </font>
    <font>
      <b/>
      <sz val="12"/>
      <color theme="1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0" fillId="0" borderId="0" xfId="0" applyFill="1"/>
    <xf numFmtId="0" fontId="10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Border="1"/>
    <xf numFmtId="0" fontId="12" fillId="0" borderId="0" xfId="0" applyFont="1"/>
    <xf numFmtId="0" fontId="14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15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4" fillId="0" borderId="0" xfId="0" applyFont="1" applyFill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165" fontId="7" fillId="0" borderId="0" xfId="0" applyNumberFormat="1" applyFont="1" applyFill="1" applyBorder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31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80" builtinId="9" hidden="1"/>
    <cellStyle name="Collegamento visitato" xfId="182" builtinId="9" hidden="1"/>
    <cellStyle name="Collegamento visitato" xfId="184" builtinId="9" hidden="1"/>
    <cellStyle name="Collegamento visitato" xfId="186" builtinId="9" hidden="1"/>
    <cellStyle name="Collegamento visitato" xfId="188" builtinId="9" hidden="1"/>
    <cellStyle name="Collegamento visitato" xfId="190" builtinId="9" hidden="1"/>
    <cellStyle name="Collegamento visitato" xfId="192" builtinId="9" hidden="1"/>
    <cellStyle name="Collegamento visitato" xfId="194" builtinId="9" hidden="1"/>
    <cellStyle name="Collegamento visitato" xfId="196" builtinId="9" hidden="1"/>
    <cellStyle name="Collegamento visitato" xfId="198" builtinId="9" hidden="1"/>
    <cellStyle name="Collegamento visitato" xfId="200" builtinId="9" hidden="1"/>
    <cellStyle name="Collegamento visitato" xfId="202" builtinId="9" hidden="1"/>
    <cellStyle name="Collegamento visitato" xfId="204" builtinId="9" hidden="1"/>
    <cellStyle name="Collegamento visitato" xfId="206" builtinId="9" hidden="1"/>
    <cellStyle name="Collegamento visitato" xfId="208" builtinId="9" hidden="1"/>
    <cellStyle name="Collegamento visitato" xfId="210" builtinId="9" hidden="1"/>
    <cellStyle name="Collegamento visitato" xfId="212" builtinId="9" hidden="1"/>
    <cellStyle name="Collegamento visitato" xfId="214" builtinId="9" hidden="1"/>
    <cellStyle name="Collegamento visitato" xfId="216" builtinId="9" hidden="1"/>
    <cellStyle name="Collegamento visitato" xfId="218" builtinId="9" hidden="1"/>
    <cellStyle name="Collegamento visitato" xfId="220" builtinId="9" hidden="1"/>
    <cellStyle name="Collegamento visitato" xfId="222" builtinId="9" hidden="1"/>
    <cellStyle name="Collegamento visitato" xfId="224" builtinId="9" hidden="1"/>
    <cellStyle name="Collegamento visitato" xfId="226" builtinId="9" hidden="1"/>
    <cellStyle name="Collegamento visitato" xfId="228" builtinId="9" hidden="1"/>
    <cellStyle name="Collegamento visitato" xfId="230" builtinId="9" hidden="1"/>
    <cellStyle name="Collegamento visitato" xfId="232" builtinId="9" hidden="1"/>
    <cellStyle name="Collegamento visitato" xfId="234" builtinId="9" hidden="1"/>
    <cellStyle name="Collegamento visitato" xfId="236" builtinId="9" hidden="1"/>
    <cellStyle name="Collegamento visitato" xfId="238" builtinId="9" hidden="1"/>
    <cellStyle name="Collegamento visitato" xfId="240" builtinId="9" hidden="1"/>
    <cellStyle name="Collegamento visitato" xfId="242" builtinId="9" hidden="1"/>
    <cellStyle name="Collegamento visitato" xfId="244" builtinId="9" hidden="1"/>
    <cellStyle name="Collegamento visitato" xfId="246" builtinId="9" hidden="1"/>
    <cellStyle name="Collegamento visitato" xfId="248" builtinId="9" hidden="1"/>
    <cellStyle name="Collegamento visitato" xfId="250" builtinId="9" hidden="1"/>
    <cellStyle name="Collegamento visitato" xfId="252" builtinId="9" hidden="1"/>
    <cellStyle name="Collegamento visitato" xfId="254" builtinId="9" hidden="1"/>
    <cellStyle name="Collegamento visitato" xfId="256" builtinId="9" hidden="1"/>
    <cellStyle name="Collegamento visitato" xfId="258" builtinId="9" hidden="1"/>
    <cellStyle name="Collegamento visitato" xfId="260" builtinId="9" hidden="1"/>
    <cellStyle name="Collegamento visitato" xfId="262" builtinId="9" hidden="1"/>
    <cellStyle name="Collegamento visitato" xfId="264" builtinId="9" hidden="1"/>
    <cellStyle name="Collegamento visitato" xfId="266" builtinId="9" hidden="1"/>
    <cellStyle name="Collegamento visitato" xfId="268" builtinId="9" hidden="1"/>
    <cellStyle name="Collegamento visitato" xfId="270" builtinId="9" hidden="1"/>
    <cellStyle name="Collegamento visitato" xfId="272" builtinId="9" hidden="1"/>
    <cellStyle name="Collegamento visitato" xfId="274" builtinId="9" hidden="1"/>
    <cellStyle name="Collegamento visitato" xfId="276" builtinId="9" hidden="1"/>
    <cellStyle name="Collegamento visitato" xfId="278" builtinId="9" hidden="1"/>
    <cellStyle name="Collegamento visitato" xfId="280" builtinId="9" hidden="1"/>
    <cellStyle name="Collegamento visitato" xfId="282" builtinId="9" hidden="1"/>
    <cellStyle name="Collegamento visitato" xfId="284" builtinId="9" hidden="1"/>
    <cellStyle name="Collegamento visitato" xfId="286" builtinId="9" hidden="1"/>
    <cellStyle name="Collegamento visitato" xfId="288" builtinId="9" hidden="1"/>
    <cellStyle name="Collegamento visitato" xfId="290" builtinId="9" hidden="1"/>
    <cellStyle name="Collegamento visitato" xfId="292" builtinId="9" hidden="1"/>
    <cellStyle name="Collegamento visitato" xfId="294" builtinId="9" hidden="1"/>
    <cellStyle name="Collegamento visitato" xfId="296" builtinId="9" hidden="1"/>
    <cellStyle name="Collegamento visitato" xfId="298" builtinId="9" hidden="1"/>
    <cellStyle name="Collegamento visitato" xfId="300" builtinId="9" hidden="1"/>
    <cellStyle name="Collegamento visitato" xfId="302" builtinId="9" hidden="1"/>
    <cellStyle name="Collegamento visitato" xfId="304" builtinId="9" hidden="1"/>
    <cellStyle name="Collegamento visitato" xfId="306" builtinId="9" hidden="1"/>
    <cellStyle name="Collegamento visitato" xfId="308" builtinId="9" hidden="1"/>
    <cellStyle name="Collegamento visitato" xfId="310" builtinId="9" hidden="1"/>
    <cellStyle name="Collegamento visitato" xfId="311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trace.ddbj.nig.ac.jp/DRASearch/study?acc=SRP019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topLeftCell="A65" workbookViewId="0">
      <selection activeCell="A65" sqref="A1:AA1048576"/>
    </sheetView>
  </sheetViews>
  <sheetFormatPr baseColWidth="10" defaultRowHeight="14" x14ac:dyDescent="0"/>
  <cols>
    <col min="1" max="1" width="16.5" style="3" customWidth="1"/>
    <col min="2" max="2" width="22.83203125" style="3" customWidth="1"/>
    <col min="3" max="3" width="24" style="3" customWidth="1"/>
    <col min="4" max="4" width="16.5" style="3" customWidth="1"/>
    <col min="5" max="5" width="10.83203125" style="3"/>
    <col min="6" max="6" width="14.83203125" style="3" customWidth="1"/>
    <col min="7" max="27" width="10.83203125" style="3"/>
  </cols>
  <sheetData>
    <row r="1" spans="1:15">
      <c r="A1" s="7" t="s">
        <v>306</v>
      </c>
      <c r="B1" s="8"/>
      <c r="C1" s="8"/>
      <c r="D1" s="8"/>
      <c r="E1" s="23"/>
      <c r="F1" s="23"/>
      <c r="G1" s="23"/>
      <c r="H1" s="8"/>
      <c r="I1" s="8"/>
      <c r="J1" s="8"/>
      <c r="K1" s="8"/>
      <c r="L1" s="8"/>
      <c r="M1" s="8"/>
    </row>
    <row r="2" spans="1:15">
      <c r="A2" s="25" t="s">
        <v>307</v>
      </c>
      <c r="B2" s="8"/>
      <c r="C2" s="8"/>
      <c r="D2" s="8"/>
      <c r="E2" s="23"/>
      <c r="F2" s="23"/>
      <c r="G2" s="23"/>
      <c r="H2" s="8"/>
      <c r="I2" s="8"/>
      <c r="J2" s="8"/>
      <c r="K2" s="8"/>
      <c r="L2" s="8"/>
      <c r="M2" s="8"/>
    </row>
    <row r="3" spans="1:15">
      <c r="E3" s="36" t="s">
        <v>99</v>
      </c>
      <c r="F3" s="36"/>
      <c r="G3" s="36"/>
      <c r="I3" s="36" t="s">
        <v>100</v>
      </c>
      <c r="J3" s="36"/>
      <c r="K3" s="36"/>
      <c r="M3" s="37" t="s">
        <v>101</v>
      </c>
      <c r="N3" s="36"/>
      <c r="O3" s="36"/>
    </row>
    <row r="4" spans="1:15" ht="39">
      <c r="A4" s="7" t="s">
        <v>56</v>
      </c>
      <c r="B4" s="7" t="s">
        <v>308</v>
      </c>
      <c r="C4" s="7" t="s">
        <v>58</v>
      </c>
      <c r="D4" s="7" t="s">
        <v>82</v>
      </c>
      <c r="E4" s="9" t="s">
        <v>102</v>
      </c>
      <c r="F4" s="9" t="s">
        <v>103</v>
      </c>
      <c r="G4" s="9" t="s">
        <v>104</v>
      </c>
      <c r="I4" s="9" t="s">
        <v>102</v>
      </c>
      <c r="J4" s="9" t="s">
        <v>103</v>
      </c>
      <c r="K4" s="9" t="s">
        <v>104</v>
      </c>
      <c r="M4" s="9" t="s">
        <v>102</v>
      </c>
      <c r="N4" s="9" t="s">
        <v>103</v>
      </c>
      <c r="O4" s="9" t="s">
        <v>104</v>
      </c>
    </row>
    <row r="5" spans="1:15">
      <c r="A5" s="3" t="s">
        <v>167</v>
      </c>
      <c r="B5" s="5" t="s">
        <v>168</v>
      </c>
      <c r="C5" s="3" t="s">
        <v>77</v>
      </c>
      <c r="D5" s="3" t="s">
        <v>169</v>
      </c>
      <c r="E5" s="10">
        <v>894</v>
      </c>
      <c r="F5" s="10">
        <v>1065</v>
      </c>
      <c r="G5" s="10">
        <v>789</v>
      </c>
      <c r="I5" s="3">
        <v>130.03148390940382</v>
      </c>
      <c r="J5" s="3">
        <v>165.15420052263164</v>
      </c>
      <c r="K5" s="3">
        <v>149.10480423616386</v>
      </c>
      <c r="M5" s="3">
        <f>LOG(I5,2)</f>
        <v>7.0227171682642417</v>
      </c>
      <c r="N5" s="3">
        <f t="shared" ref="N5:O20" si="0">LOG(J5,2)</f>
        <v>7.3676698532891916</v>
      </c>
      <c r="O5" s="3">
        <f t="shared" si="0"/>
        <v>7.2201829325471651</v>
      </c>
    </row>
    <row r="6" spans="1:15">
      <c r="A6" s="3" t="s">
        <v>167</v>
      </c>
      <c r="B6" s="5" t="s">
        <v>170</v>
      </c>
      <c r="C6" s="3" t="s">
        <v>57</v>
      </c>
      <c r="D6" s="3" t="s">
        <v>171</v>
      </c>
      <c r="E6" s="10">
        <v>259</v>
      </c>
      <c r="F6" s="10">
        <v>100</v>
      </c>
      <c r="G6" s="10">
        <v>84</v>
      </c>
      <c r="I6" s="3">
        <v>37.671313571068893</v>
      </c>
      <c r="J6" s="3">
        <v>15.507436668791701</v>
      </c>
      <c r="K6" s="3">
        <v>15.874275736169539</v>
      </c>
      <c r="M6" s="3">
        <f t="shared" ref="M6:O68" si="1">LOG(I6,2)</f>
        <v>5.2353944347674783</v>
      </c>
      <c r="N6" s="3">
        <f t="shared" si="0"/>
        <v>3.9548883279507154</v>
      </c>
      <c r="O6" s="3">
        <f t="shared" si="0"/>
        <v>3.9886188653124659</v>
      </c>
    </row>
    <row r="7" spans="1:15">
      <c r="A7" s="3" t="s">
        <v>167</v>
      </c>
      <c r="B7" s="5" t="s">
        <v>172</v>
      </c>
      <c r="C7" s="3" t="s">
        <v>173</v>
      </c>
      <c r="D7" s="3" t="s">
        <v>174</v>
      </c>
      <c r="E7" s="10">
        <v>250</v>
      </c>
      <c r="F7" s="10">
        <v>82</v>
      </c>
      <c r="G7" s="10">
        <v>164</v>
      </c>
      <c r="I7" s="3">
        <v>36.362271786746035</v>
      </c>
      <c r="J7" s="3">
        <v>12.716098068409195</v>
      </c>
      <c r="K7" s="3">
        <v>30.992633580140524</v>
      </c>
      <c r="M7" s="3">
        <f t="shared" si="1"/>
        <v>5.1843704317430115</v>
      </c>
      <c r="N7" s="3">
        <f t="shared" si="0"/>
        <v>3.6685841427940744</v>
      </c>
      <c r="O7" s="3">
        <f t="shared" si="0"/>
        <v>4.9538534471517899</v>
      </c>
    </row>
    <row r="8" spans="1:15">
      <c r="A8" s="3" t="s">
        <v>167</v>
      </c>
      <c r="B8" s="5" t="s">
        <v>175</v>
      </c>
      <c r="C8" s="3" t="s">
        <v>78</v>
      </c>
      <c r="D8" s="3" t="s">
        <v>171</v>
      </c>
      <c r="E8" s="10">
        <v>74</v>
      </c>
      <c r="F8" s="10">
        <v>53</v>
      </c>
      <c r="G8" s="10">
        <v>41</v>
      </c>
      <c r="I8" s="3">
        <v>10.763232448876828</v>
      </c>
      <c r="J8" s="3">
        <v>8.2189414344596035</v>
      </c>
      <c r="K8" s="3">
        <v>7.7481583950351309</v>
      </c>
      <c r="M8" s="3">
        <f t="shared" si="1"/>
        <v>3.4280395127098746</v>
      </c>
      <c r="N8" s="3">
        <f t="shared" si="0"/>
        <v>3.0389525927391907</v>
      </c>
      <c r="O8" s="3">
        <f t="shared" si="0"/>
        <v>2.9538534471517894</v>
      </c>
    </row>
    <row r="9" spans="1:15">
      <c r="A9" s="3" t="s">
        <v>167</v>
      </c>
      <c r="B9" s="5" t="s">
        <v>176</v>
      </c>
      <c r="C9" s="3" t="s">
        <v>78</v>
      </c>
      <c r="D9" s="3" t="s">
        <v>174</v>
      </c>
      <c r="E9" s="10">
        <v>6</v>
      </c>
      <c r="F9" s="10">
        <v>2</v>
      </c>
      <c r="G9" s="10">
        <v>9</v>
      </c>
      <c r="I9" s="3">
        <v>0.87269452288190497</v>
      </c>
      <c r="J9" s="3">
        <v>0.31014873337583404</v>
      </c>
      <c r="K9" s="3">
        <v>1.7008152574467361</v>
      </c>
      <c r="M9" s="3">
        <f t="shared" si="1"/>
        <v>-0.19645135219791957</v>
      </c>
      <c r="N9" s="3">
        <f t="shared" si="0"/>
        <v>-1.6889678618240096</v>
      </c>
      <c r="O9" s="3">
        <f t="shared" si="0"/>
        <v>0.76622644397601791</v>
      </c>
    </row>
    <row r="10" spans="1:15">
      <c r="A10" s="3" t="s">
        <v>167</v>
      </c>
      <c r="B10" s="5" t="s">
        <v>177</v>
      </c>
      <c r="C10" s="3" t="s">
        <v>78</v>
      </c>
      <c r="D10" s="3" t="s">
        <v>86</v>
      </c>
      <c r="E10" s="10">
        <v>315</v>
      </c>
      <c r="F10" s="10">
        <v>140</v>
      </c>
      <c r="G10" s="10">
        <v>27</v>
      </c>
      <c r="I10" s="3">
        <v>45.816462451300005</v>
      </c>
      <c r="J10" s="3">
        <v>21.710411336308383</v>
      </c>
      <c r="K10" s="3">
        <v>5.1024457723402081</v>
      </c>
      <c r="M10" s="3">
        <f t="shared" si="1"/>
        <v>5.517794165468203</v>
      </c>
      <c r="N10" s="3">
        <f t="shared" si="0"/>
        <v>4.440315155120957</v>
      </c>
      <c r="O10" s="3">
        <f t="shared" si="0"/>
        <v>2.3511889446971743</v>
      </c>
    </row>
    <row r="11" spans="1:15">
      <c r="A11" s="3" t="s">
        <v>167</v>
      </c>
      <c r="B11" s="5" t="s">
        <v>178</v>
      </c>
      <c r="C11" s="3" t="s">
        <v>78</v>
      </c>
      <c r="D11" s="3" t="s">
        <v>179</v>
      </c>
      <c r="E11" s="10">
        <v>6</v>
      </c>
      <c r="F11" s="10">
        <v>0</v>
      </c>
      <c r="G11" s="10">
        <v>0</v>
      </c>
      <c r="I11" s="3">
        <v>0.87269452288190497</v>
      </c>
      <c r="J11" s="3">
        <v>0</v>
      </c>
      <c r="K11" s="3">
        <v>0</v>
      </c>
      <c r="M11" s="3">
        <f t="shared" si="1"/>
        <v>-0.19645135219791957</v>
      </c>
      <c r="N11" s="3" t="e">
        <f t="shared" si="0"/>
        <v>#NUM!</v>
      </c>
      <c r="O11" s="3" t="e">
        <f t="shared" si="0"/>
        <v>#NUM!</v>
      </c>
    </row>
    <row r="12" spans="1:15">
      <c r="A12" s="3" t="s">
        <v>167</v>
      </c>
      <c r="B12" s="5" t="s">
        <v>180</v>
      </c>
      <c r="C12" s="3" t="s">
        <v>78</v>
      </c>
      <c r="D12" s="3" t="s">
        <v>181</v>
      </c>
      <c r="E12" s="10">
        <v>176</v>
      </c>
      <c r="F12" s="10">
        <v>120</v>
      </c>
      <c r="G12" s="10">
        <v>602</v>
      </c>
      <c r="I12" s="3">
        <v>25.599039337869211</v>
      </c>
      <c r="J12" s="3">
        <v>18.608924002550044</v>
      </c>
      <c r="K12" s="3">
        <v>113.76564277588167</v>
      </c>
      <c r="M12" s="3">
        <f t="shared" si="1"/>
        <v>4.6780177657182218</v>
      </c>
      <c r="N12" s="3">
        <f t="shared" si="0"/>
        <v>4.2179227337845093</v>
      </c>
      <c r="O12" s="3">
        <f t="shared" si="0"/>
        <v>6.8299211192934068</v>
      </c>
    </row>
    <row r="13" spans="1:15">
      <c r="A13" s="3" t="s">
        <v>167</v>
      </c>
      <c r="B13" s="5" t="s">
        <v>182</v>
      </c>
      <c r="C13" s="3" t="s">
        <v>77</v>
      </c>
      <c r="D13" s="3" t="s">
        <v>171</v>
      </c>
      <c r="E13" s="10">
        <v>172</v>
      </c>
      <c r="F13" s="10">
        <v>136</v>
      </c>
      <c r="G13" s="10">
        <v>97</v>
      </c>
      <c r="I13" s="3">
        <v>25.017242989281275</v>
      </c>
      <c r="J13" s="3">
        <v>21.090113869556713</v>
      </c>
      <c r="K13" s="3">
        <v>18.331008885814821</v>
      </c>
      <c r="M13" s="3">
        <f t="shared" si="1"/>
        <v>4.6448509017830224</v>
      </c>
      <c r="N13" s="3">
        <f t="shared" si="0"/>
        <v>4.3984949794263297</v>
      </c>
      <c r="O13" s="3">
        <f t="shared" si="0"/>
        <v>4.196214284720833</v>
      </c>
    </row>
    <row r="14" spans="1:15">
      <c r="A14" s="3" t="s">
        <v>167</v>
      </c>
      <c r="B14" s="5" t="s">
        <v>183</v>
      </c>
      <c r="C14" s="3" t="s">
        <v>184</v>
      </c>
      <c r="D14" s="3" t="s">
        <v>169</v>
      </c>
      <c r="E14" s="10">
        <v>25</v>
      </c>
      <c r="F14" s="10">
        <v>16</v>
      </c>
      <c r="G14" s="10">
        <v>27</v>
      </c>
      <c r="I14" s="3">
        <v>3.6362271786746039</v>
      </c>
      <c r="J14" s="3">
        <v>2.4811898670066723</v>
      </c>
      <c r="K14" s="3">
        <v>5.1024457723402081</v>
      </c>
      <c r="M14" s="3">
        <f t="shared" si="1"/>
        <v>1.8624423368556491</v>
      </c>
      <c r="N14" s="3">
        <f t="shared" si="0"/>
        <v>1.3110321381759908</v>
      </c>
      <c r="O14" s="3">
        <f t="shared" si="0"/>
        <v>2.3511889446971743</v>
      </c>
    </row>
    <row r="15" spans="1:15">
      <c r="A15" s="3" t="s">
        <v>167</v>
      </c>
      <c r="B15" s="5" t="s">
        <v>185</v>
      </c>
      <c r="C15" s="3" t="s">
        <v>186</v>
      </c>
      <c r="D15" s="3" t="s">
        <v>85</v>
      </c>
      <c r="E15" s="10">
        <v>0</v>
      </c>
      <c r="F15" s="10">
        <v>1</v>
      </c>
      <c r="G15" s="10">
        <v>0</v>
      </c>
      <c r="I15" s="3">
        <v>0</v>
      </c>
      <c r="J15" s="3">
        <v>0.15507436668791702</v>
      </c>
      <c r="K15" s="3">
        <v>0</v>
      </c>
      <c r="M15" s="3" t="e">
        <f t="shared" si="1"/>
        <v>#NUM!</v>
      </c>
      <c r="N15" s="3">
        <f t="shared" si="0"/>
        <v>-2.6889678618240094</v>
      </c>
      <c r="O15" s="3" t="e">
        <f t="shared" si="0"/>
        <v>#NUM!</v>
      </c>
    </row>
    <row r="16" spans="1:15">
      <c r="A16" s="3" t="s">
        <v>187</v>
      </c>
      <c r="B16" s="5" t="s">
        <v>188</v>
      </c>
      <c r="C16" s="3" t="s">
        <v>57</v>
      </c>
      <c r="D16" s="3" t="s">
        <v>174</v>
      </c>
      <c r="E16" s="10">
        <v>1566</v>
      </c>
      <c r="F16" s="10">
        <v>635</v>
      </c>
      <c r="G16" s="10">
        <v>1817</v>
      </c>
      <c r="I16" s="3">
        <v>227.77327047217719</v>
      </c>
      <c r="J16" s="3">
        <v>98.472222846827307</v>
      </c>
      <c r="K16" s="3">
        <v>343.37570253119111</v>
      </c>
      <c r="M16" s="3">
        <f t="shared" si="1"/>
        <v>7.8314546443719655</v>
      </c>
      <c r="N16" s="3">
        <f t="shared" si="0"/>
        <v>6.6216449198355196</v>
      </c>
      <c r="O16" s="3">
        <f t="shared" si="0"/>
        <v>8.4236441467678222</v>
      </c>
    </row>
    <row r="17" spans="1:17">
      <c r="A17" s="3" t="s">
        <v>189</v>
      </c>
      <c r="B17" s="5" t="s">
        <v>190</v>
      </c>
      <c r="C17" s="3" t="s">
        <v>57</v>
      </c>
      <c r="D17" s="3" t="s">
        <v>85</v>
      </c>
      <c r="E17" s="10">
        <v>358</v>
      </c>
      <c r="F17" s="10">
        <v>175</v>
      </c>
      <c r="G17" s="10">
        <v>1665</v>
      </c>
      <c r="I17" s="3">
        <v>52.07077319862033</v>
      </c>
      <c r="J17" s="3">
        <v>27.138014170385478</v>
      </c>
      <c r="K17" s="3">
        <v>314.65082262764622</v>
      </c>
      <c r="M17" s="3">
        <f t="shared" si="1"/>
        <v>5.7024019243451809</v>
      </c>
      <c r="N17" s="3">
        <f t="shared" si="0"/>
        <v>4.7622432500083196</v>
      </c>
      <c r="O17" s="3">
        <f t="shared" si="0"/>
        <v>8.297607904492331</v>
      </c>
    </row>
    <row r="18" spans="1:17">
      <c r="A18" s="3" t="s">
        <v>191</v>
      </c>
      <c r="B18" s="5" t="s">
        <v>192</v>
      </c>
      <c r="C18" s="3" t="s">
        <v>59</v>
      </c>
      <c r="D18" s="3" t="s">
        <v>174</v>
      </c>
      <c r="E18" s="10">
        <v>4661</v>
      </c>
      <c r="F18" s="10">
        <v>2424</v>
      </c>
      <c r="G18" s="10">
        <v>4745</v>
      </c>
      <c r="I18" s="3">
        <v>677.93819519209319</v>
      </c>
      <c r="J18" s="3">
        <v>375.90026485151088</v>
      </c>
      <c r="K18" s="3">
        <v>896.70759962052921</v>
      </c>
      <c r="M18" s="3">
        <f t="shared" si="1"/>
        <v>9.4050099446198701</v>
      </c>
      <c r="N18" s="3">
        <f t="shared" si="0"/>
        <v>8.5542061216489422</v>
      </c>
      <c r="O18" s="3">
        <f t="shared" si="0"/>
        <v>9.808493814442178</v>
      </c>
    </row>
    <row r="19" spans="1:17">
      <c r="A19" s="3" t="s">
        <v>167</v>
      </c>
      <c r="B19" s="5" t="s">
        <v>105</v>
      </c>
      <c r="C19" s="3" t="s">
        <v>69</v>
      </c>
      <c r="D19" s="3" t="s">
        <v>85</v>
      </c>
      <c r="E19" s="10">
        <v>4</v>
      </c>
      <c r="F19" s="10">
        <v>2</v>
      </c>
      <c r="G19" s="10">
        <v>0</v>
      </c>
      <c r="I19" s="3">
        <v>0.58179634858793661</v>
      </c>
      <c r="J19" s="3">
        <v>0.31014873337583404</v>
      </c>
      <c r="K19" s="3">
        <v>0</v>
      </c>
      <c r="M19" s="3">
        <f t="shared" si="1"/>
        <v>-0.78141385291907584</v>
      </c>
      <c r="N19" s="3">
        <f t="shared" si="0"/>
        <v>-1.6889678618240096</v>
      </c>
      <c r="O19" s="3" t="e">
        <f t="shared" si="0"/>
        <v>#NUM!</v>
      </c>
    </row>
    <row r="20" spans="1:17">
      <c r="A20" s="3" t="s">
        <v>167</v>
      </c>
      <c r="B20" s="5" t="s">
        <v>106</v>
      </c>
      <c r="C20" s="3" t="s">
        <v>74</v>
      </c>
      <c r="D20" s="3" t="s">
        <v>86</v>
      </c>
      <c r="E20" s="10">
        <v>52</v>
      </c>
      <c r="F20" s="10">
        <v>32</v>
      </c>
      <c r="G20" s="10">
        <v>32</v>
      </c>
      <c r="I20" s="3">
        <v>7.5633525316431758</v>
      </c>
      <c r="J20" s="3">
        <v>4.9623797340133446</v>
      </c>
      <c r="K20" s="3">
        <v>6.0473431375883955</v>
      </c>
      <c r="M20" s="3">
        <f t="shared" si="1"/>
        <v>2.9190258652220162</v>
      </c>
      <c r="N20" s="3">
        <f t="shared" si="0"/>
        <v>2.3110321381759906</v>
      </c>
      <c r="O20" s="3">
        <f t="shared" si="0"/>
        <v>2.5963014425337057</v>
      </c>
    </row>
    <row r="21" spans="1:17">
      <c r="A21" s="3" t="s">
        <v>167</v>
      </c>
      <c r="B21" s="5" t="s">
        <v>107</v>
      </c>
      <c r="C21" s="3" t="s">
        <v>74</v>
      </c>
      <c r="D21" s="3" t="s">
        <v>86</v>
      </c>
      <c r="E21" s="10">
        <v>101</v>
      </c>
      <c r="F21" s="10">
        <v>57</v>
      </c>
      <c r="G21" s="10">
        <v>62</v>
      </c>
      <c r="I21" s="3">
        <v>14.6903578018454</v>
      </c>
      <c r="J21" s="3">
        <v>8.8392389012112709</v>
      </c>
      <c r="K21" s="3">
        <v>11.716727329077516</v>
      </c>
      <c r="M21" s="3">
        <f t="shared" si="1"/>
        <v>3.8767976298327191</v>
      </c>
      <c r="N21" s="3">
        <f t="shared" si="1"/>
        <v>3.1439221523407324</v>
      </c>
      <c r="O21" s="3">
        <f t="shared" si="1"/>
        <v>3.550497752920581</v>
      </c>
    </row>
    <row r="22" spans="1:17">
      <c r="A22" s="3" t="s">
        <v>167</v>
      </c>
      <c r="B22" s="5" t="s">
        <v>108</v>
      </c>
      <c r="C22" s="3" t="s">
        <v>74</v>
      </c>
      <c r="D22" s="3" t="s">
        <v>85</v>
      </c>
      <c r="E22" s="10">
        <v>0</v>
      </c>
      <c r="F22" s="10">
        <v>3</v>
      </c>
      <c r="G22" s="10">
        <v>0</v>
      </c>
      <c r="I22" s="3">
        <v>0</v>
      </c>
      <c r="J22" s="3">
        <v>0.46522310006375112</v>
      </c>
      <c r="K22" s="3">
        <v>0</v>
      </c>
      <c r="M22" s="3" t="e">
        <f t="shared" si="1"/>
        <v>#NUM!</v>
      </c>
      <c r="N22" s="3">
        <f t="shared" si="1"/>
        <v>-1.1040053611028531</v>
      </c>
      <c r="O22" s="3" t="e">
        <f t="shared" si="1"/>
        <v>#NUM!</v>
      </c>
    </row>
    <row r="23" spans="1:17">
      <c r="A23" s="3" t="s">
        <v>167</v>
      </c>
      <c r="B23" s="5" t="s">
        <v>109</v>
      </c>
      <c r="C23" s="3" t="s">
        <v>74</v>
      </c>
      <c r="D23" s="3" t="s">
        <v>85</v>
      </c>
      <c r="E23" s="10">
        <v>3</v>
      </c>
      <c r="F23" s="10">
        <v>5</v>
      </c>
      <c r="G23" s="10">
        <v>1</v>
      </c>
      <c r="I23" s="3">
        <v>0.43634726144095248</v>
      </c>
      <c r="J23" s="3">
        <v>0.77537183343958516</v>
      </c>
      <c r="K23" s="3">
        <v>0.18897947304963736</v>
      </c>
      <c r="M23" s="3">
        <f t="shared" si="1"/>
        <v>-1.1964513521979196</v>
      </c>
      <c r="N23" s="3">
        <f t="shared" si="1"/>
        <v>-0.36703976693664692</v>
      </c>
      <c r="O23" s="3">
        <f t="shared" si="1"/>
        <v>-2.4036985574662943</v>
      </c>
    </row>
    <row r="24" spans="1:17">
      <c r="A24" s="3" t="s">
        <v>167</v>
      </c>
      <c r="B24" s="5" t="s">
        <v>110</v>
      </c>
      <c r="C24" s="3" t="s">
        <v>69</v>
      </c>
      <c r="D24" s="3" t="s">
        <v>85</v>
      </c>
      <c r="E24" s="10">
        <v>59</v>
      </c>
      <c r="F24" s="10">
        <v>35</v>
      </c>
      <c r="G24" s="10">
        <v>18</v>
      </c>
      <c r="I24" s="3">
        <v>8.5814961416720656</v>
      </c>
      <c r="J24" s="3">
        <v>5.4276028340770957</v>
      </c>
      <c r="K24" s="3">
        <v>3.4016305148934722</v>
      </c>
      <c r="M24" s="3">
        <f t="shared" si="1"/>
        <v>3.1012291964427656</v>
      </c>
      <c r="N24" s="3">
        <f t="shared" si="1"/>
        <v>2.4403151551209574</v>
      </c>
      <c r="O24" s="3">
        <f t="shared" si="1"/>
        <v>1.766226443976018</v>
      </c>
    </row>
    <row r="25" spans="1:17">
      <c r="A25" s="3" t="s">
        <v>167</v>
      </c>
      <c r="B25" s="5" t="s">
        <v>111</v>
      </c>
      <c r="C25" s="3" t="s">
        <v>69</v>
      </c>
      <c r="D25" s="3" t="s">
        <v>193</v>
      </c>
      <c r="E25" s="10">
        <v>111</v>
      </c>
      <c r="F25" s="10">
        <v>82</v>
      </c>
      <c r="G25" s="10">
        <v>62</v>
      </c>
      <c r="I25" s="3">
        <v>16.144848673315241</v>
      </c>
      <c r="J25" s="3">
        <v>12.716098068409195</v>
      </c>
      <c r="K25" s="3">
        <v>11.716727329077516</v>
      </c>
      <c r="M25" s="3">
        <f t="shared" si="1"/>
        <v>4.0130020134310307</v>
      </c>
      <c r="N25" s="3">
        <f t="shared" si="1"/>
        <v>3.6685841427940744</v>
      </c>
      <c r="O25" s="3">
        <f t="shared" si="1"/>
        <v>3.550497752920581</v>
      </c>
      <c r="Q25" s="3">
        <f>100-((17*100)/76)</f>
        <v>77.631578947368425</v>
      </c>
    </row>
    <row r="26" spans="1:17">
      <c r="A26" s="3" t="s">
        <v>167</v>
      </c>
      <c r="B26" s="5" t="s">
        <v>112</v>
      </c>
      <c r="C26" s="3" t="s">
        <v>67</v>
      </c>
      <c r="D26" s="3" t="s">
        <v>85</v>
      </c>
      <c r="E26" s="10">
        <v>0</v>
      </c>
      <c r="F26" s="10">
        <v>1</v>
      </c>
      <c r="G26" s="10">
        <v>4</v>
      </c>
      <c r="I26" s="3">
        <v>0</v>
      </c>
      <c r="J26" s="3">
        <v>0.15507436668791702</v>
      </c>
      <c r="K26" s="3">
        <v>0.75591789219854943</v>
      </c>
      <c r="M26" s="3" t="e">
        <f t="shared" si="1"/>
        <v>#NUM!</v>
      </c>
      <c r="N26" s="3">
        <f t="shared" si="1"/>
        <v>-2.6889678618240094</v>
      </c>
      <c r="O26" s="3">
        <f t="shared" si="1"/>
        <v>-0.40369855746629429</v>
      </c>
    </row>
    <row r="27" spans="1:17">
      <c r="A27" s="3" t="s">
        <v>167</v>
      </c>
      <c r="B27" s="5" t="s">
        <v>113</v>
      </c>
      <c r="C27" s="3" t="s">
        <v>69</v>
      </c>
      <c r="D27" s="3" t="s">
        <v>194</v>
      </c>
      <c r="E27" s="10">
        <v>52</v>
      </c>
      <c r="F27" s="10">
        <v>21</v>
      </c>
      <c r="G27" s="10">
        <v>14</v>
      </c>
      <c r="I27" s="3">
        <v>7.5633525316431758</v>
      </c>
      <c r="J27" s="3">
        <v>3.2565617004462575</v>
      </c>
      <c r="K27" s="3">
        <v>2.6457126226949228</v>
      </c>
      <c r="M27" s="3">
        <f t="shared" si="1"/>
        <v>2.9190258652220162</v>
      </c>
      <c r="N27" s="3">
        <f t="shared" si="1"/>
        <v>1.7033495609547511</v>
      </c>
      <c r="O27" s="3">
        <f t="shared" si="1"/>
        <v>1.4036563645913098</v>
      </c>
    </row>
    <row r="28" spans="1:17">
      <c r="A28" s="3" t="s">
        <v>167</v>
      </c>
      <c r="B28" s="5" t="s">
        <v>114</v>
      </c>
      <c r="C28" s="3" t="s">
        <v>67</v>
      </c>
      <c r="D28" s="3" t="s">
        <v>195</v>
      </c>
      <c r="E28" s="10">
        <v>177</v>
      </c>
      <c r="F28" s="10">
        <v>91</v>
      </c>
      <c r="G28" s="10">
        <v>29</v>
      </c>
      <c r="I28" s="3">
        <v>25.744488425016197</v>
      </c>
      <c r="J28" s="3">
        <v>14.111767368600448</v>
      </c>
      <c r="K28" s="3">
        <v>5.4804047184394831</v>
      </c>
      <c r="M28" s="3">
        <f t="shared" si="1"/>
        <v>4.6861916971639213</v>
      </c>
      <c r="N28" s="3">
        <f t="shared" si="1"/>
        <v>3.818826778374687</v>
      </c>
      <c r="O28" s="3">
        <f t="shared" si="1"/>
        <v>2.4542824376612775</v>
      </c>
    </row>
    <row r="29" spans="1:17">
      <c r="A29" s="3" t="s">
        <v>167</v>
      </c>
      <c r="B29" s="5" t="s">
        <v>115</v>
      </c>
      <c r="C29" s="3" t="s">
        <v>74</v>
      </c>
      <c r="D29" s="3" t="s">
        <v>85</v>
      </c>
      <c r="E29" s="10">
        <v>13</v>
      </c>
      <c r="F29" s="10">
        <v>3</v>
      </c>
      <c r="G29" s="10">
        <v>5</v>
      </c>
      <c r="I29" s="3">
        <v>1.8908381329107939</v>
      </c>
      <c r="J29" s="3">
        <v>0.46522310006375112</v>
      </c>
      <c r="K29" s="3">
        <v>0.94489736524818668</v>
      </c>
      <c r="M29" s="3">
        <f t="shared" si="1"/>
        <v>0.91902586522201624</v>
      </c>
      <c r="N29" s="3">
        <f t="shared" si="1"/>
        <v>-1.1040053611028531</v>
      </c>
      <c r="O29" s="3">
        <f t="shared" si="1"/>
        <v>-8.1770462578932113E-2</v>
      </c>
    </row>
    <row r="30" spans="1:17">
      <c r="A30" s="3" t="s">
        <v>167</v>
      </c>
      <c r="B30" s="5" t="s">
        <v>116</v>
      </c>
      <c r="C30" s="3" t="s">
        <v>74</v>
      </c>
      <c r="D30" s="3" t="s">
        <v>85</v>
      </c>
      <c r="E30" s="10">
        <v>0</v>
      </c>
      <c r="F30" s="10">
        <v>0</v>
      </c>
      <c r="G30" s="10">
        <v>1</v>
      </c>
      <c r="I30" s="3">
        <v>0</v>
      </c>
      <c r="J30" s="3">
        <v>0</v>
      </c>
      <c r="K30" s="3">
        <v>0.18897947304963736</v>
      </c>
      <c r="M30" s="3" t="e">
        <f t="shared" si="1"/>
        <v>#NUM!</v>
      </c>
      <c r="N30" s="3" t="e">
        <f t="shared" si="1"/>
        <v>#NUM!</v>
      </c>
      <c r="O30" s="3">
        <f t="shared" si="1"/>
        <v>-2.4036985574662943</v>
      </c>
    </row>
    <row r="31" spans="1:17">
      <c r="A31" s="3" t="s">
        <v>167</v>
      </c>
      <c r="B31" s="5" t="s">
        <v>117</v>
      </c>
      <c r="C31" s="3" t="s">
        <v>69</v>
      </c>
      <c r="D31" s="3" t="s">
        <v>194</v>
      </c>
      <c r="E31" s="10">
        <v>190</v>
      </c>
      <c r="F31" s="10">
        <v>77</v>
      </c>
      <c r="G31" s="10">
        <v>74</v>
      </c>
      <c r="I31" s="3">
        <v>27.635326557926991</v>
      </c>
      <c r="J31" s="3">
        <v>11.940726234969611</v>
      </c>
      <c r="K31" s="3">
        <v>13.984481005673164</v>
      </c>
      <c r="M31" s="3">
        <f t="shared" si="1"/>
        <v>4.7884417554118723</v>
      </c>
      <c r="N31" s="3">
        <f t="shared" si="1"/>
        <v>3.5778186788708921</v>
      </c>
      <c r="O31" s="3">
        <f t="shared" si="1"/>
        <v>3.8057548081626558</v>
      </c>
    </row>
    <row r="32" spans="1:17">
      <c r="A32" s="3" t="s">
        <v>167</v>
      </c>
      <c r="B32" s="5" t="s">
        <v>118</v>
      </c>
      <c r="C32" s="3" t="s">
        <v>74</v>
      </c>
      <c r="D32" s="3" t="s">
        <v>85</v>
      </c>
      <c r="E32" s="10">
        <v>0</v>
      </c>
      <c r="F32" s="10">
        <v>0</v>
      </c>
      <c r="G32" s="10">
        <v>0</v>
      </c>
      <c r="I32" s="3">
        <v>0</v>
      </c>
      <c r="J32" s="3">
        <v>0</v>
      </c>
      <c r="K32" s="3">
        <v>0</v>
      </c>
      <c r="M32" s="3" t="e">
        <f t="shared" si="1"/>
        <v>#NUM!</v>
      </c>
      <c r="N32" s="3" t="e">
        <f t="shared" si="1"/>
        <v>#NUM!</v>
      </c>
      <c r="O32" s="3" t="e">
        <f t="shared" si="1"/>
        <v>#NUM!</v>
      </c>
    </row>
    <row r="33" spans="1:15">
      <c r="A33" s="3" t="s">
        <v>167</v>
      </c>
      <c r="B33" s="5" t="s">
        <v>119</v>
      </c>
      <c r="C33" s="3" t="s">
        <v>69</v>
      </c>
      <c r="D33" s="3" t="s">
        <v>181</v>
      </c>
      <c r="E33" s="10">
        <v>93</v>
      </c>
      <c r="F33" s="10">
        <v>35</v>
      </c>
      <c r="G33" s="10">
        <v>21</v>
      </c>
      <c r="I33" s="3">
        <v>13.526765104669526</v>
      </c>
      <c r="J33" s="3">
        <v>5.4276028340770957</v>
      </c>
      <c r="K33" s="3">
        <v>3.9685689340423846</v>
      </c>
      <c r="M33" s="3">
        <f t="shared" si="1"/>
        <v>3.7577449581889559</v>
      </c>
      <c r="N33" s="3">
        <f t="shared" si="1"/>
        <v>2.4403151551209574</v>
      </c>
      <c r="O33" s="3">
        <f t="shared" si="1"/>
        <v>1.9886188653124659</v>
      </c>
    </row>
    <row r="34" spans="1:15">
      <c r="A34" s="3" t="s">
        <v>167</v>
      </c>
      <c r="B34" s="5" t="s">
        <v>120</v>
      </c>
      <c r="C34" s="3" t="s">
        <v>69</v>
      </c>
      <c r="D34" s="3" t="s">
        <v>181</v>
      </c>
      <c r="E34" s="10">
        <v>27</v>
      </c>
      <c r="F34" s="10">
        <v>42</v>
      </c>
      <c r="G34" s="10">
        <v>5</v>
      </c>
      <c r="I34" s="3">
        <v>3.9271253529685723</v>
      </c>
      <c r="J34" s="3">
        <v>6.513123400892515</v>
      </c>
      <c r="K34" s="3">
        <v>0.94489736524818668</v>
      </c>
      <c r="M34" s="3">
        <f t="shared" si="1"/>
        <v>1.9734736492443929</v>
      </c>
      <c r="N34" s="3">
        <f t="shared" si="1"/>
        <v>2.7033495609547509</v>
      </c>
      <c r="O34" s="3">
        <f t="shared" si="1"/>
        <v>-8.1770462578932113E-2</v>
      </c>
    </row>
    <row r="35" spans="1:15">
      <c r="A35" s="3" t="s">
        <v>167</v>
      </c>
      <c r="B35" s="5" t="s">
        <v>121</v>
      </c>
      <c r="C35" s="3" t="s">
        <v>67</v>
      </c>
      <c r="D35" s="3" t="s">
        <v>85</v>
      </c>
      <c r="E35" s="10">
        <v>5</v>
      </c>
      <c r="F35" s="10">
        <v>6</v>
      </c>
      <c r="G35" s="10">
        <v>10</v>
      </c>
      <c r="I35" s="3">
        <v>0.72724543573492084</v>
      </c>
      <c r="J35" s="3">
        <v>0.93044620012750223</v>
      </c>
      <c r="K35" s="3">
        <v>1.8897947304963734</v>
      </c>
      <c r="M35" s="3">
        <f t="shared" si="1"/>
        <v>-0.45948575803171332</v>
      </c>
      <c r="N35" s="3">
        <f t="shared" si="1"/>
        <v>-0.10400536110285297</v>
      </c>
      <c r="O35" s="3">
        <f t="shared" si="1"/>
        <v>0.91822953742106805</v>
      </c>
    </row>
    <row r="36" spans="1:15">
      <c r="A36" s="3" t="s">
        <v>167</v>
      </c>
      <c r="B36" s="5" t="s">
        <v>122</v>
      </c>
      <c r="C36" s="3" t="s">
        <v>67</v>
      </c>
      <c r="D36" s="3" t="s">
        <v>86</v>
      </c>
      <c r="E36" s="10">
        <v>1</v>
      </c>
      <c r="F36" s="10">
        <v>4</v>
      </c>
      <c r="G36" s="10">
        <v>1</v>
      </c>
      <c r="I36" s="3">
        <v>0.14544908714698415</v>
      </c>
      <c r="J36" s="3">
        <v>0.62029746675166808</v>
      </c>
      <c r="K36" s="3">
        <v>0.18897947304963736</v>
      </c>
      <c r="M36" s="3">
        <f t="shared" si="1"/>
        <v>-2.7814138529190759</v>
      </c>
      <c r="N36" s="3">
        <f t="shared" si="1"/>
        <v>-0.68896786182400938</v>
      </c>
      <c r="O36" s="3">
        <f t="shared" si="1"/>
        <v>-2.4036985574662943</v>
      </c>
    </row>
    <row r="37" spans="1:15">
      <c r="A37" s="3" t="s">
        <v>167</v>
      </c>
      <c r="B37" s="5" t="s">
        <v>123</v>
      </c>
      <c r="C37" s="3" t="s">
        <v>67</v>
      </c>
      <c r="D37" s="3" t="s">
        <v>86</v>
      </c>
      <c r="E37" s="10">
        <v>9</v>
      </c>
      <c r="F37" s="10">
        <v>18</v>
      </c>
      <c r="G37" s="10">
        <v>20</v>
      </c>
      <c r="I37" s="3">
        <v>1.3090417843228574</v>
      </c>
      <c r="J37" s="3">
        <v>2.7913386003825065</v>
      </c>
      <c r="K37" s="3">
        <v>3.7795894609927467</v>
      </c>
      <c r="M37" s="3">
        <f t="shared" si="1"/>
        <v>0.38851114852323665</v>
      </c>
      <c r="N37" s="3">
        <f t="shared" si="1"/>
        <v>1.4809571396183032</v>
      </c>
      <c r="O37" s="3">
        <f t="shared" si="1"/>
        <v>1.9182295374210678</v>
      </c>
    </row>
    <row r="38" spans="1:15">
      <c r="A38" s="3" t="s">
        <v>167</v>
      </c>
      <c r="B38" s="5" t="s">
        <v>124</v>
      </c>
      <c r="C38" s="3" t="s">
        <v>67</v>
      </c>
      <c r="D38" s="3" t="s">
        <v>169</v>
      </c>
      <c r="E38" s="10">
        <v>191</v>
      </c>
      <c r="F38" s="10">
        <v>108</v>
      </c>
      <c r="G38" s="10">
        <v>9</v>
      </c>
      <c r="I38" s="3">
        <v>27.780775645073977</v>
      </c>
      <c r="J38" s="3">
        <v>16.74803160229504</v>
      </c>
      <c r="K38" s="3">
        <v>1.7008152574467361</v>
      </c>
      <c r="M38" s="3">
        <f t="shared" si="1"/>
        <v>4.7960149751166732</v>
      </c>
      <c r="N38" s="3">
        <f t="shared" si="1"/>
        <v>4.0659196403394597</v>
      </c>
      <c r="O38" s="3">
        <f t="shared" si="1"/>
        <v>0.76622644397601791</v>
      </c>
    </row>
    <row r="39" spans="1:15">
      <c r="A39" s="3" t="s">
        <v>167</v>
      </c>
      <c r="B39" s="5" t="s">
        <v>125</v>
      </c>
      <c r="C39" s="3" t="s">
        <v>74</v>
      </c>
      <c r="D39" s="3" t="s">
        <v>85</v>
      </c>
      <c r="E39" s="10">
        <v>0</v>
      </c>
      <c r="F39" s="10">
        <v>2</v>
      </c>
      <c r="G39" s="10">
        <v>1</v>
      </c>
      <c r="I39" s="3">
        <v>0</v>
      </c>
      <c r="J39" s="3">
        <v>0.31014873337583404</v>
      </c>
      <c r="K39" s="3">
        <v>0.18897947304963736</v>
      </c>
      <c r="M39" s="3" t="e">
        <f t="shared" si="1"/>
        <v>#NUM!</v>
      </c>
      <c r="N39" s="3">
        <f t="shared" si="1"/>
        <v>-1.6889678618240096</v>
      </c>
      <c r="O39" s="3">
        <f t="shared" si="1"/>
        <v>-2.4036985574662943</v>
      </c>
    </row>
    <row r="40" spans="1:15">
      <c r="A40" s="3" t="s">
        <v>167</v>
      </c>
      <c r="B40" s="5" t="s">
        <v>126</v>
      </c>
      <c r="C40" s="3" t="s">
        <v>74</v>
      </c>
      <c r="D40" s="3" t="s">
        <v>85</v>
      </c>
      <c r="E40" s="10">
        <v>0</v>
      </c>
      <c r="F40" s="10">
        <v>2</v>
      </c>
      <c r="G40" s="10">
        <v>0</v>
      </c>
      <c r="I40" s="3">
        <v>0</v>
      </c>
      <c r="J40" s="3">
        <v>0.31014873337583404</v>
      </c>
      <c r="K40" s="3">
        <v>0</v>
      </c>
      <c r="M40" s="3" t="e">
        <f t="shared" si="1"/>
        <v>#NUM!</v>
      </c>
      <c r="N40" s="3">
        <f t="shared" si="1"/>
        <v>-1.6889678618240096</v>
      </c>
      <c r="O40" s="3" t="e">
        <f t="shared" si="1"/>
        <v>#NUM!</v>
      </c>
    </row>
    <row r="41" spans="1:15">
      <c r="A41" s="3" t="s">
        <v>167</v>
      </c>
      <c r="B41" s="5" t="s">
        <v>127</v>
      </c>
      <c r="C41" s="3" t="s">
        <v>67</v>
      </c>
      <c r="D41" s="3" t="s">
        <v>169</v>
      </c>
      <c r="E41" s="10">
        <v>25</v>
      </c>
      <c r="F41" s="10">
        <v>11</v>
      </c>
      <c r="G41" s="10">
        <v>69</v>
      </c>
      <c r="I41" s="3">
        <v>3.6362271786746039</v>
      </c>
      <c r="J41" s="3">
        <v>1.7058180335670872</v>
      </c>
      <c r="K41" s="3">
        <v>13.039583640424977</v>
      </c>
      <c r="M41" s="3">
        <f t="shared" si="1"/>
        <v>1.8624423368556491</v>
      </c>
      <c r="N41" s="3">
        <f t="shared" si="1"/>
        <v>0.77046375681328794</v>
      </c>
      <c r="O41" s="3">
        <f t="shared" si="1"/>
        <v>3.7048258993118748</v>
      </c>
    </row>
    <row r="42" spans="1:15">
      <c r="A42" s="3" t="s">
        <v>167</v>
      </c>
      <c r="B42" s="5" t="s">
        <v>128</v>
      </c>
      <c r="C42" s="3" t="s">
        <v>67</v>
      </c>
      <c r="D42" s="3" t="s">
        <v>169</v>
      </c>
      <c r="E42" s="10">
        <v>703</v>
      </c>
      <c r="F42" s="10">
        <v>387</v>
      </c>
      <c r="G42" s="10">
        <v>182</v>
      </c>
      <c r="I42" s="3">
        <v>0</v>
      </c>
      <c r="J42" s="3">
        <v>0</v>
      </c>
      <c r="K42" s="3">
        <v>0</v>
      </c>
      <c r="M42" s="3" t="e">
        <f t="shared" si="1"/>
        <v>#NUM!</v>
      </c>
      <c r="N42" s="3" t="e">
        <f t="shared" si="1"/>
        <v>#NUM!</v>
      </c>
      <c r="O42" s="3" t="e">
        <f t="shared" si="1"/>
        <v>#NUM!</v>
      </c>
    </row>
    <row r="43" spans="1:15">
      <c r="A43" s="3" t="s">
        <v>167</v>
      </c>
      <c r="B43" s="5" t="s">
        <v>129</v>
      </c>
      <c r="C43" s="3" t="s">
        <v>67</v>
      </c>
      <c r="D43" s="3" t="s">
        <v>196</v>
      </c>
      <c r="E43" s="10">
        <v>24</v>
      </c>
      <c r="F43" s="10">
        <v>14</v>
      </c>
      <c r="G43" s="10">
        <v>22</v>
      </c>
      <c r="I43" s="3">
        <v>102.25070826432987</v>
      </c>
      <c r="J43" s="3">
        <v>60.013779908223889</v>
      </c>
      <c r="K43" s="3">
        <v>34.394264095033996</v>
      </c>
      <c r="M43" s="3">
        <f t="shared" si="1"/>
        <v>6.6759670261534607</v>
      </c>
      <c r="N43" s="3">
        <f t="shared" si="1"/>
        <v>5.9072218943204016</v>
      </c>
      <c r="O43" s="3">
        <f t="shared" si="1"/>
        <v>5.1040960827324025</v>
      </c>
    </row>
    <row r="44" spans="1:15">
      <c r="A44" s="3" t="s">
        <v>167</v>
      </c>
      <c r="B44" s="5" t="s">
        <v>130</v>
      </c>
      <c r="C44" s="3" t="s">
        <v>67</v>
      </c>
      <c r="D44" s="3" t="s">
        <v>85</v>
      </c>
      <c r="E44" s="10">
        <v>161</v>
      </c>
      <c r="F44" s="10">
        <v>42</v>
      </c>
      <c r="G44" s="10">
        <v>37</v>
      </c>
      <c r="I44" s="3">
        <v>3.4907780915276199</v>
      </c>
      <c r="J44" s="3">
        <v>2.1710411336308386</v>
      </c>
      <c r="K44" s="3">
        <v>4.1575484070920217</v>
      </c>
      <c r="M44" s="3">
        <f t="shared" si="1"/>
        <v>1.8035486478020804</v>
      </c>
      <c r="N44" s="3">
        <f t="shared" si="1"/>
        <v>1.118387060233595</v>
      </c>
      <c r="O44" s="3">
        <f t="shared" si="1"/>
        <v>2.055733061171003</v>
      </c>
    </row>
    <row r="45" spans="1:15">
      <c r="A45" s="3" t="s">
        <v>167</v>
      </c>
      <c r="B45" s="5" t="s">
        <v>131</v>
      </c>
      <c r="C45" s="3" t="s">
        <v>67</v>
      </c>
      <c r="D45" s="3" t="s">
        <v>85</v>
      </c>
      <c r="E45" s="10">
        <v>6</v>
      </c>
      <c r="F45" s="10">
        <v>21</v>
      </c>
      <c r="G45" s="10">
        <v>1</v>
      </c>
      <c r="I45" s="3">
        <v>23.417303030664449</v>
      </c>
      <c r="J45" s="3">
        <v>6.513123400892515</v>
      </c>
      <c r="K45" s="3">
        <v>6.9922405028365819</v>
      </c>
      <c r="M45" s="3">
        <f t="shared" si="1"/>
        <v>4.5495030251955413</v>
      </c>
      <c r="N45" s="3">
        <f t="shared" si="1"/>
        <v>2.7033495609547509</v>
      </c>
      <c r="O45" s="3">
        <f t="shared" si="1"/>
        <v>2.8057548081626553</v>
      </c>
    </row>
    <row r="46" spans="1:15">
      <c r="A46" s="3" t="s">
        <v>167</v>
      </c>
      <c r="B46" s="5" t="s">
        <v>132</v>
      </c>
      <c r="C46" s="3" t="s">
        <v>67</v>
      </c>
      <c r="D46" s="3" t="s">
        <v>169</v>
      </c>
      <c r="E46" s="10">
        <v>120</v>
      </c>
      <c r="F46" s="10">
        <v>63</v>
      </c>
      <c r="G46" s="10">
        <v>76</v>
      </c>
      <c r="I46" s="3">
        <v>0.87269452288190497</v>
      </c>
      <c r="J46" s="3">
        <v>3.2565617004462575</v>
      </c>
      <c r="K46" s="3">
        <v>0.18897947304963736</v>
      </c>
      <c r="M46" s="3">
        <f t="shared" si="1"/>
        <v>-0.19645135219791957</v>
      </c>
      <c r="N46" s="3">
        <f t="shared" si="1"/>
        <v>1.7033495609547511</v>
      </c>
      <c r="O46" s="3">
        <f t="shared" si="1"/>
        <v>-2.4036985574662943</v>
      </c>
    </row>
    <row r="47" spans="1:15">
      <c r="A47" s="3" t="s">
        <v>167</v>
      </c>
      <c r="B47" s="5" t="s">
        <v>133</v>
      </c>
      <c r="C47" s="3" t="s">
        <v>69</v>
      </c>
      <c r="D47" s="3" t="s">
        <v>169</v>
      </c>
      <c r="E47" s="10">
        <v>51</v>
      </c>
      <c r="F47" s="10">
        <v>25</v>
      </c>
      <c r="G47" s="10">
        <v>193</v>
      </c>
      <c r="I47" s="3">
        <v>17.453890457638099</v>
      </c>
      <c r="J47" s="3">
        <v>9.7696851013387729</v>
      </c>
      <c r="K47" s="3">
        <v>14.362439951772439</v>
      </c>
      <c r="M47" s="3">
        <f t="shared" si="1"/>
        <v>4.1254767426894432</v>
      </c>
      <c r="N47" s="3">
        <f t="shared" si="1"/>
        <v>3.2883120616759074</v>
      </c>
      <c r="O47" s="3">
        <f t="shared" si="1"/>
        <v>3.8442289559772918</v>
      </c>
    </row>
    <row r="48" spans="1:15">
      <c r="A48" s="3" t="s">
        <v>167</v>
      </c>
      <c r="B48" s="5" t="s">
        <v>134</v>
      </c>
      <c r="C48" s="3" t="s">
        <v>67</v>
      </c>
      <c r="D48" s="3" t="s">
        <v>169</v>
      </c>
      <c r="E48" s="10">
        <v>450</v>
      </c>
      <c r="F48" s="10">
        <v>261</v>
      </c>
      <c r="G48" s="10">
        <v>64</v>
      </c>
      <c r="I48" s="3">
        <v>7.4179034444961918</v>
      </c>
      <c r="J48" s="3">
        <v>3.8768591671979253</v>
      </c>
      <c r="K48" s="3">
        <v>36.473038298580008</v>
      </c>
      <c r="M48" s="3">
        <f t="shared" si="1"/>
        <v>2.8910114890524201</v>
      </c>
      <c r="N48" s="3">
        <f t="shared" si="1"/>
        <v>1.9548883279507152</v>
      </c>
      <c r="O48" s="3">
        <f t="shared" si="1"/>
        <v>5.1887584798017858</v>
      </c>
    </row>
    <row r="49" spans="1:15">
      <c r="A49" s="3" t="s">
        <v>167</v>
      </c>
      <c r="B49" s="5" t="s">
        <v>135</v>
      </c>
      <c r="C49" s="3" t="s">
        <v>69</v>
      </c>
      <c r="D49" s="3" t="s">
        <v>181</v>
      </c>
      <c r="E49" s="10">
        <v>21</v>
      </c>
      <c r="F49" s="10">
        <v>10</v>
      </c>
      <c r="G49" s="10">
        <v>12</v>
      </c>
      <c r="I49" s="3">
        <v>65.452089216142866</v>
      </c>
      <c r="J49" s="3">
        <v>40.474409705546343</v>
      </c>
      <c r="K49" s="3">
        <v>12.094686275176791</v>
      </c>
      <c r="M49" s="3">
        <f t="shared" si="1"/>
        <v>6.0323673382979619</v>
      </c>
      <c r="N49" s="3">
        <f t="shared" si="1"/>
        <v>5.3389381347458755</v>
      </c>
      <c r="O49" s="3">
        <f t="shared" si="1"/>
        <v>3.5963014425337057</v>
      </c>
    </row>
    <row r="50" spans="1:15">
      <c r="A50" s="3" t="s">
        <v>167</v>
      </c>
      <c r="B50" s="5" t="s">
        <v>136</v>
      </c>
      <c r="C50" s="3" t="s">
        <v>67</v>
      </c>
      <c r="D50" s="3" t="s">
        <v>197</v>
      </c>
      <c r="E50" s="10">
        <v>2</v>
      </c>
      <c r="F50" s="10">
        <v>1</v>
      </c>
      <c r="G50" s="10">
        <v>0</v>
      </c>
      <c r="I50" s="3">
        <v>3.0544308300866674</v>
      </c>
      <c r="J50" s="3">
        <v>1.5507436668791703</v>
      </c>
      <c r="K50" s="3">
        <v>2.2677536765956483</v>
      </c>
      <c r="M50" s="3">
        <f t="shared" si="1"/>
        <v>1.6109035698596845</v>
      </c>
      <c r="N50" s="3">
        <f t="shared" si="1"/>
        <v>0.63296023306335314</v>
      </c>
      <c r="O50" s="3">
        <f t="shared" si="1"/>
        <v>1.1812639432548619</v>
      </c>
    </row>
    <row r="51" spans="1:15">
      <c r="A51" s="3" t="s">
        <v>167</v>
      </c>
      <c r="B51" s="5" t="s">
        <v>137</v>
      </c>
      <c r="C51" s="3" t="s">
        <v>67</v>
      </c>
      <c r="D51" s="3" t="s">
        <v>86</v>
      </c>
      <c r="E51" s="10">
        <v>30</v>
      </c>
      <c r="F51" s="10">
        <v>27</v>
      </c>
      <c r="G51" s="10">
        <v>36</v>
      </c>
      <c r="I51" s="3">
        <v>0.2908981742939683</v>
      </c>
      <c r="J51" s="3">
        <v>0.15507436668791702</v>
      </c>
      <c r="K51" s="3">
        <v>0</v>
      </c>
      <c r="M51" s="3">
        <f t="shared" si="1"/>
        <v>-1.7814138529190759</v>
      </c>
      <c r="N51" s="3">
        <f t="shared" si="1"/>
        <v>-2.6889678618240094</v>
      </c>
      <c r="O51" s="3" t="e">
        <f t="shared" si="1"/>
        <v>#NUM!</v>
      </c>
    </row>
    <row r="52" spans="1:15">
      <c r="A52" s="3" t="s">
        <v>167</v>
      </c>
      <c r="B52" s="5" t="s">
        <v>138</v>
      </c>
      <c r="C52" s="3" t="s">
        <v>67</v>
      </c>
      <c r="D52" s="3" t="s">
        <v>86</v>
      </c>
      <c r="E52" s="10">
        <v>37</v>
      </c>
      <c r="F52" s="10">
        <v>14</v>
      </c>
      <c r="G52" s="10">
        <v>32</v>
      </c>
      <c r="I52" s="3">
        <v>4.3634726144095248</v>
      </c>
      <c r="J52" s="3">
        <v>4.1870079005737599</v>
      </c>
      <c r="K52" s="3">
        <v>6.8032610297869445</v>
      </c>
      <c r="M52" s="3">
        <f t="shared" si="1"/>
        <v>2.1254767426894428</v>
      </c>
      <c r="N52" s="3">
        <f t="shared" si="1"/>
        <v>2.0659196403394593</v>
      </c>
      <c r="O52" s="3">
        <f t="shared" si="1"/>
        <v>2.7662264439760178</v>
      </c>
    </row>
    <row r="53" spans="1:15">
      <c r="A53" s="3" t="s">
        <v>167</v>
      </c>
      <c r="B53" s="5" t="s">
        <v>139</v>
      </c>
      <c r="C53" s="3" t="s">
        <v>67</v>
      </c>
      <c r="D53" s="3" t="s">
        <v>85</v>
      </c>
      <c r="E53" s="10">
        <v>45</v>
      </c>
      <c r="F53" s="10">
        <v>13</v>
      </c>
      <c r="G53" s="10">
        <v>15</v>
      </c>
      <c r="I53" s="3">
        <v>5.3816162244384138</v>
      </c>
      <c r="J53" s="3">
        <v>2.1710411336308386</v>
      </c>
      <c r="K53" s="3">
        <v>6.0473431375883955</v>
      </c>
      <c r="M53" s="3">
        <f t="shared" si="1"/>
        <v>2.4280395127098742</v>
      </c>
      <c r="N53" s="3">
        <f t="shared" si="1"/>
        <v>1.118387060233595</v>
      </c>
      <c r="O53" s="3">
        <f t="shared" si="1"/>
        <v>2.5963014425337057</v>
      </c>
    </row>
    <row r="54" spans="1:15">
      <c r="A54" s="3" t="s">
        <v>167</v>
      </c>
      <c r="B54" s="5" t="s">
        <v>140</v>
      </c>
      <c r="C54" s="3" t="s">
        <v>67</v>
      </c>
      <c r="D54" s="3" t="s">
        <v>85</v>
      </c>
      <c r="E54" s="10">
        <v>81</v>
      </c>
      <c r="F54" s="10">
        <v>28</v>
      </c>
      <c r="G54" s="10">
        <v>6</v>
      </c>
      <c r="I54" s="3">
        <v>6.5452089216142868</v>
      </c>
      <c r="J54" s="3">
        <v>2.0159667669429213</v>
      </c>
      <c r="K54" s="3">
        <v>2.8346920957445603</v>
      </c>
      <c r="M54" s="3">
        <f t="shared" si="1"/>
        <v>2.7104392434105988</v>
      </c>
      <c r="N54" s="3">
        <f t="shared" si="1"/>
        <v>1.011471856317083</v>
      </c>
      <c r="O54" s="3">
        <f t="shared" si="1"/>
        <v>1.5031920381422241</v>
      </c>
    </row>
    <row r="55" spans="1:15">
      <c r="A55" s="3" t="s">
        <v>167</v>
      </c>
      <c r="B55" s="5" t="s">
        <v>141</v>
      </c>
      <c r="C55" s="3" t="s">
        <v>67</v>
      </c>
      <c r="D55" s="3" t="s">
        <v>198</v>
      </c>
      <c r="E55" s="10">
        <v>18</v>
      </c>
      <c r="F55" s="10">
        <v>32</v>
      </c>
      <c r="G55" s="10">
        <v>1</v>
      </c>
      <c r="I55" s="3">
        <v>11.781376058905717</v>
      </c>
      <c r="J55" s="3">
        <v>4.3420822672616772</v>
      </c>
      <c r="K55" s="3">
        <v>1.1338768382978242</v>
      </c>
      <c r="M55" s="3">
        <f t="shared" si="1"/>
        <v>3.5584361499655492</v>
      </c>
      <c r="N55" s="3">
        <f t="shared" si="1"/>
        <v>2.1183870602335952</v>
      </c>
      <c r="O55" s="3">
        <f t="shared" si="1"/>
        <v>0.18126394325486192</v>
      </c>
    </row>
    <row r="56" spans="1:15">
      <c r="A56" s="3" t="s">
        <v>167</v>
      </c>
      <c r="B56" s="5" t="s">
        <v>142</v>
      </c>
      <c r="C56" s="3" t="s">
        <v>67</v>
      </c>
      <c r="D56" s="3" t="s">
        <v>85</v>
      </c>
      <c r="E56" s="10">
        <v>21</v>
      </c>
      <c r="F56" s="10">
        <v>4</v>
      </c>
      <c r="G56" s="10">
        <v>9</v>
      </c>
      <c r="I56" s="3">
        <v>2.6180835686457149</v>
      </c>
      <c r="J56" s="3">
        <v>4.9623797340133446</v>
      </c>
      <c r="K56" s="3">
        <v>0.18897947304963736</v>
      </c>
      <c r="M56" s="3">
        <f t="shared" si="1"/>
        <v>1.3885111485232366</v>
      </c>
      <c r="N56" s="3">
        <f t="shared" si="1"/>
        <v>2.3110321381759906</v>
      </c>
      <c r="O56" s="3">
        <f t="shared" si="1"/>
        <v>-2.4036985574662943</v>
      </c>
    </row>
    <row r="57" spans="1:15">
      <c r="A57" s="3" t="s">
        <v>167</v>
      </c>
      <c r="B57" s="5" t="s">
        <v>143</v>
      </c>
      <c r="C57" s="3" t="s">
        <v>67</v>
      </c>
      <c r="D57" s="3" t="s">
        <v>86</v>
      </c>
      <c r="E57" s="10">
        <v>0</v>
      </c>
      <c r="F57" s="10">
        <v>2</v>
      </c>
      <c r="G57" s="10">
        <v>1</v>
      </c>
      <c r="I57" s="3">
        <v>3.0544308300866674</v>
      </c>
      <c r="J57" s="3">
        <v>0.62029746675166808</v>
      </c>
      <c r="K57" s="3">
        <v>1.7008152574467361</v>
      </c>
      <c r="M57" s="3">
        <f t="shared" si="1"/>
        <v>1.6109035698596845</v>
      </c>
      <c r="N57" s="3">
        <f t="shared" si="1"/>
        <v>-0.68896786182400938</v>
      </c>
      <c r="O57" s="3">
        <f t="shared" si="1"/>
        <v>0.76622644397601791</v>
      </c>
    </row>
    <row r="58" spans="1:15">
      <c r="A58" s="3" t="s">
        <v>167</v>
      </c>
      <c r="B58" s="5" t="s">
        <v>144</v>
      </c>
      <c r="C58" s="3" t="s">
        <v>67</v>
      </c>
      <c r="D58" s="3" t="s">
        <v>86</v>
      </c>
      <c r="E58" s="10">
        <v>80</v>
      </c>
      <c r="F58" s="10">
        <v>45</v>
      </c>
      <c r="G58" s="10">
        <v>45</v>
      </c>
      <c r="I58" s="3">
        <v>0</v>
      </c>
      <c r="J58" s="3">
        <v>0.31014873337583404</v>
      </c>
      <c r="K58" s="3">
        <v>0.18897947304963736</v>
      </c>
      <c r="M58" s="3" t="e">
        <f t="shared" si="1"/>
        <v>#NUM!</v>
      </c>
      <c r="N58" s="3">
        <f t="shared" si="1"/>
        <v>-1.6889678618240096</v>
      </c>
      <c r="O58" s="3">
        <f t="shared" si="1"/>
        <v>-2.4036985574662943</v>
      </c>
    </row>
    <row r="59" spans="1:15">
      <c r="A59" s="3" t="s">
        <v>167</v>
      </c>
      <c r="B59" s="5" t="s">
        <v>145</v>
      </c>
      <c r="C59" s="3" t="s">
        <v>67</v>
      </c>
      <c r="D59" s="3" t="s">
        <v>86</v>
      </c>
      <c r="E59" s="10">
        <v>1</v>
      </c>
      <c r="F59" s="10">
        <v>2</v>
      </c>
      <c r="G59" s="10">
        <v>1</v>
      </c>
      <c r="I59" s="3">
        <v>11.635926971758733</v>
      </c>
      <c r="J59" s="3">
        <v>6.978346500956266</v>
      </c>
      <c r="K59" s="3">
        <v>8.5040762872336799</v>
      </c>
      <c r="M59" s="3">
        <f t="shared" si="1"/>
        <v>3.5405142419682871</v>
      </c>
      <c r="N59" s="3">
        <f t="shared" si="1"/>
        <v>2.8028852345056654</v>
      </c>
      <c r="O59" s="3">
        <f t="shared" si="1"/>
        <v>3.0881545388633804</v>
      </c>
    </row>
    <row r="60" spans="1:15">
      <c r="A60" s="3" t="s">
        <v>199</v>
      </c>
      <c r="B60" s="5" t="s">
        <v>146</v>
      </c>
      <c r="C60" s="3" t="s">
        <v>69</v>
      </c>
      <c r="D60" s="3" t="s">
        <v>171</v>
      </c>
      <c r="E60" s="10">
        <v>10</v>
      </c>
      <c r="F60" s="10">
        <v>5</v>
      </c>
      <c r="G60" s="10">
        <v>4</v>
      </c>
      <c r="I60" s="3">
        <v>0.14544908714698415</v>
      </c>
      <c r="J60" s="3">
        <v>0.31014873337583404</v>
      </c>
      <c r="K60" s="3">
        <v>0.18897947304963736</v>
      </c>
      <c r="M60" s="3">
        <f t="shared" si="1"/>
        <v>-2.7814138529190759</v>
      </c>
      <c r="N60" s="3">
        <f t="shared" si="1"/>
        <v>-1.6889678618240096</v>
      </c>
      <c r="O60" s="3">
        <f t="shared" si="1"/>
        <v>-2.4036985574662943</v>
      </c>
    </row>
    <row r="61" spans="1:15">
      <c r="A61" s="3" t="s">
        <v>200</v>
      </c>
      <c r="B61" s="5" t="s">
        <v>147</v>
      </c>
      <c r="C61" s="3" t="s">
        <v>69</v>
      </c>
      <c r="D61" s="3" t="s">
        <v>171</v>
      </c>
      <c r="E61" s="10">
        <v>27</v>
      </c>
      <c r="F61" s="10">
        <v>10</v>
      </c>
      <c r="G61" s="10">
        <v>17</v>
      </c>
      <c r="I61" s="3">
        <v>1.4544908714698417</v>
      </c>
      <c r="J61" s="3">
        <v>0.77537183343958516</v>
      </c>
      <c r="K61" s="3">
        <v>0.75591789219854943</v>
      </c>
      <c r="M61" s="3">
        <f t="shared" si="1"/>
        <v>0.54051424196828668</v>
      </c>
      <c r="N61" s="3">
        <f t="shared" si="1"/>
        <v>-0.36703976693664692</v>
      </c>
      <c r="O61" s="3">
        <f t="shared" si="1"/>
        <v>-0.40369855746629429</v>
      </c>
    </row>
    <row r="62" spans="1:15">
      <c r="A62" s="3" t="s">
        <v>201</v>
      </c>
      <c r="B62" s="5" t="s">
        <v>148</v>
      </c>
      <c r="C62" s="3" t="s">
        <v>69</v>
      </c>
      <c r="D62" s="3" t="s">
        <v>174</v>
      </c>
      <c r="E62" s="10">
        <v>321</v>
      </c>
      <c r="F62" s="10">
        <v>189</v>
      </c>
      <c r="G62" s="10">
        <v>152</v>
      </c>
      <c r="I62" s="3">
        <v>3.9271253529685723</v>
      </c>
      <c r="J62" s="3">
        <v>1.5507436668791703</v>
      </c>
      <c r="K62" s="3">
        <v>3.2126510418438348</v>
      </c>
      <c r="M62" s="3">
        <f t="shared" si="1"/>
        <v>1.9734736492443929</v>
      </c>
      <c r="N62" s="3">
        <f t="shared" si="1"/>
        <v>0.63296023306335314</v>
      </c>
      <c r="O62" s="3">
        <f t="shared" si="1"/>
        <v>1.683764283784045</v>
      </c>
    </row>
    <row r="63" spans="1:15">
      <c r="A63" s="3" t="s">
        <v>202</v>
      </c>
      <c r="B63" s="5" t="s">
        <v>149</v>
      </c>
      <c r="C63" s="3" t="s">
        <v>69</v>
      </c>
      <c r="D63" s="3" t="s">
        <v>85</v>
      </c>
      <c r="E63" s="10">
        <v>34</v>
      </c>
      <c r="F63" s="10">
        <v>16</v>
      </c>
      <c r="G63" s="10">
        <v>13</v>
      </c>
      <c r="I63" s="3">
        <v>46.68915697418192</v>
      </c>
      <c r="J63" s="3">
        <v>29.309055304016319</v>
      </c>
      <c r="K63" s="3">
        <v>28.724879903544878</v>
      </c>
      <c r="M63" s="3">
        <f t="shared" si="1"/>
        <v>5.545015634203228</v>
      </c>
      <c r="N63" s="3">
        <f t="shared" si="1"/>
        <v>4.8732745623970635</v>
      </c>
      <c r="O63" s="3">
        <f t="shared" si="1"/>
        <v>4.8442289559772913</v>
      </c>
    </row>
    <row r="64" spans="1:15">
      <c r="A64" s="3" t="s">
        <v>203</v>
      </c>
      <c r="B64" s="5" t="s">
        <v>150</v>
      </c>
      <c r="C64" s="3" t="s">
        <v>69</v>
      </c>
      <c r="D64" s="3" t="s">
        <v>204</v>
      </c>
      <c r="E64" s="10">
        <v>196</v>
      </c>
      <c r="F64" s="10">
        <v>90</v>
      </c>
      <c r="G64" s="10">
        <v>257</v>
      </c>
      <c r="I64" s="3">
        <v>4.9452689629974618</v>
      </c>
      <c r="J64" s="3">
        <v>2.4811898670066723</v>
      </c>
      <c r="K64" s="3">
        <v>2.4567331496452853</v>
      </c>
      <c r="M64" s="3">
        <f t="shared" si="1"/>
        <v>2.306048988331264</v>
      </c>
      <c r="N64" s="3">
        <f t="shared" si="1"/>
        <v>1.3110321381759908</v>
      </c>
      <c r="O64" s="3">
        <f t="shared" si="1"/>
        <v>1.2967411606747976</v>
      </c>
    </row>
    <row r="65" spans="1:15">
      <c r="A65" s="3" t="s">
        <v>205</v>
      </c>
      <c r="B65" s="5" t="s">
        <v>151</v>
      </c>
      <c r="C65" s="3" t="s">
        <v>67</v>
      </c>
      <c r="D65" s="3" t="s">
        <v>181</v>
      </c>
      <c r="E65" s="10">
        <v>1667</v>
      </c>
      <c r="F65" s="10">
        <v>761</v>
      </c>
      <c r="G65" s="10">
        <v>780</v>
      </c>
      <c r="I65" s="3">
        <v>28.508021080808895</v>
      </c>
      <c r="J65" s="3">
        <v>13.956693001912532</v>
      </c>
      <c r="K65" s="3">
        <v>48.567724573756799</v>
      </c>
      <c r="M65" s="3">
        <f t="shared" si="1"/>
        <v>4.833295991196132</v>
      </c>
      <c r="N65" s="3">
        <f t="shared" si="1"/>
        <v>3.8028852345056658</v>
      </c>
      <c r="O65" s="3">
        <f t="shared" si="1"/>
        <v>5.6019259917275841</v>
      </c>
    </row>
    <row r="66" spans="1:15">
      <c r="A66" s="3" t="s">
        <v>206</v>
      </c>
      <c r="B66" s="5" t="s">
        <v>152</v>
      </c>
      <c r="C66" s="3" t="s">
        <v>67</v>
      </c>
      <c r="D66" s="3" t="s">
        <v>86</v>
      </c>
      <c r="E66" s="10">
        <v>66</v>
      </c>
      <c r="F66" s="10">
        <v>14</v>
      </c>
      <c r="G66" s="10">
        <v>11</v>
      </c>
      <c r="I66" s="3">
        <v>242.4636282740226</v>
      </c>
      <c r="J66" s="3">
        <v>118.01159304950485</v>
      </c>
      <c r="K66" s="3">
        <v>147.40398897871714</v>
      </c>
      <c r="M66" s="3">
        <f t="shared" si="1"/>
        <v>7.9216245360673421</v>
      </c>
      <c r="N66" s="3">
        <f t="shared" si="1"/>
        <v>6.8827847816795362</v>
      </c>
      <c r="O66" s="3">
        <f t="shared" si="1"/>
        <v>7.2036317562833165</v>
      </c>
    </row>
    <row r="67" spans="1:15">
      <c r="A67" s="3" t="s">
        <v>207</v>
      </c>
      <c r="B67" s="5" t="s">
        <v>153</v>
      </c>
      <c r="C67" s="3" t="s">
        <v>67</v>
      </c>
      <c r="D67" s="3" t="s">
        <v>86</v>
      </c>
      <c r="E67" s="10">
        <v>34</v>
      </c>
      <c r="F67" s="10">
        <v>28</v>
      </c>
      <c r="G67" s="10">
        <v>12</v>
      </c>
      <c r="I67" s="3">
        <v>9.5996397517009555</v>
      </c>
      <c r="J67" s="3">
        <v>2.1710411336308386</v>
      </c>
      <c r="K67" s="3">
        <v>2.0787742035460108</v>
      </c>
      <c r="M67" s="3">
        <f t="shared" si="1"/>
        <v>3.2629802664393783</v>
      </c>
      <c r="N67" s="3">
        <f t="shared" si="1"/>
        <v>1.118387060233595</v>
      </c>
      <c r="O67" s="3">
        <f t="shared" si="1"/>
        <v>1.055733061171003</v>
      </c>
    </row>
    <row r="68" spans="1:15">
      <c r="A68" s="3" t="s">
        <v>208</v>
      </c>
      <c r="B68" s="5" t="s">
        <v>154</v>
      </c>
      <c r="C68" s="3" t="s">
        <v>67</v>
      </c>
      <c r="D68" s="3" t="s">
        <v>209</v>
      </c>
      <c r="E68" s="10">
        <v>63</v>
      </c>
      <c r="F68" s="10">
        <v>25</v>
      </c>
      <c r="G68" s="10">
        <v>29</v>
      </c>
      <c r="I68" s="3">
        <v>4.9452689629974618</v>
      </c>
      <c r="J68" s="3">
        <v>4.3420822672616772</v>
      </c>
      <c r="K68" s="3">
        <v>2.2677536765956483</v>
      </c>
      <c r="M68" s="3">
        <f t="shared" si="1"/>
        <v>2.306048988331264</v>
      </c>
      <c r="N68" s="3">
        <f t="shared" si="1"/>
        <v>2.1183870602335952</v>
      </c>
      <c r="O68" s="3">
        <f t="shared" si="1"/>
        <v>1.1812639432548619</v>
      </c>
    </row>
    <row r="69" spans="1:15">
      <c r="A69" s="3" t="s">
        <v>210</v>
      </c>
      <c r="B69" s="5" t="s">
        <v>155</v>
      </c>
      <c r="C69" s="3" t="s">
        <v>69</v>
      </c>
      <c r="D69" s="3" t="s">
        <v>85</v>
      </c>
      <c r="E69" s="10">
        <v>1557</v>
      </c>
      <c r="F69" s="10">
        <v>557</v>
      </c>
      <c r="G69" s="10">
        <v>590</v>
      </c>
      <c r="I69" s="3">
        <v>9.1632924902600017</v>
      </c>
      <c r="J69" s="3">
        <v>3.8768591671979253</v>
      </c>
      <c r="K69" s="3">
        <v>5.4804047184394831</v>
      </c>
      <c r="M69" s="3">
        <f t="shared" ref="M69:O80" si="2">LOG(I69,2)</f>
        <v>3.1958660705808408</v>
      </c>
      <c r="N69" s="3">
        <f t="shared" si="2"/>
        <v>1.9548883279507152</v>
      </c>
      <c r="O69" s="3">
        <f t="shared" si="2"/>
        <v>2.4542824376612775</v>
      </c>
    </row>
    <row r="70" spans="1:15">
      <c r="A70" s="3" t="s">
        <v>211</v>
      </c>
      <c r="B70" s="5" t="s">
        <v>156</v>
      </c>
      <c r="C70" s="3" t="s">
        <v>67</v>
      </c>
      <c r="D70" s="3" t="s">
        <v>85</v>
      </c>
      <c r="E70" s="10">
        <v>997</v>
      </c>
      <c r="F70" s="10">
        <v>700</v>
      </c>
      <c r="G70" s="10">
        <v>256</v>
      </c>
      <c r="I70" s="3">
        <v>226.46422868785433</v>
      </c>
      <c r="J70" s="3">
        <v>86.376422245169778</v>
      </c>
      <c r="K70" s="3">
        <v>111.49788909928604</v>
      </c>
      <c r="M70" s="3">
        <f t="shared" si="2"/>
        <v>7.8231393761599621</v>
      </c>
      <c r="N70" s="3">
        <f t="shared" si="2"/>
        <v>6.4325656555160222</v>
      </c>
      <c r="O70" s="3">
        <f t="shared" si="2"/>
        <v>6.8008725867829094</v>
      </c>
    </row>
    <row r="71" spans="1:15">
      <c r="A71" s="3" t="s">
        <v>212</v>
      </c>
      <c r="B71" s="5" t="s">
        <v>157</v>
      </c>
      <c r="C71" s="3" t="s">
        <v>67</v>
      </c>
      <c r="D71" s="3" t="s">
        <v>85</v>
      </c>
      <c r="E71" s="10">
        <v>63</v>
      </c>
      <c r="F71" s="10">
        <v>25</v>
      </c>
      <c r="G71" s="10">
        <v>17</v>
      </c>
      <c r="I71" s="3">
        <v>145.01273988554323</v>
      </c>
      <c r="J71" s="3">
        <v>108.55205668154191</v>
      </c>
      <c r="K71" s="3">
        <v>48.378745100707164</v>
      </c>
      <c r="M71" s="3">
        <f t="shared" si="2"/>
        <v>7.1800358414791203</v>
      </c>
      <c r="N71" s="3">
        <f t="shared" si="2"/>
        <v>6.7622432500083196</v>
      </c>
      <c r="O71" s="3">
        <f t="shared" si="2"/>
        <v>5.5963014425337061</v>
      </c>
    </row>
    <row r="72" spans="1:15">
      <c r="A72" s="3" t="s">
        <v>167</v>
      </c>
      <c r="B72" s="5" t="s">
        <v>158</v>
      </c>
      <c r="C72" s="3" t="s">
        <v>69</v>
      </c>
      <c r="D72" s="3" t="s">
        <v>171</v>
      </c>
      <c r="E72" s="10">
        <v>147</v>
      </c>
      <c r="F72" s="10">
        <v>48</v>
      </c>
      <c r="G72" s="10">
        <v>99</v>
      </c>
      <c r="I72" s="3">
        <v>9.1632924902600017</v>
      </c>
      <c r="J72" s="3">
        <v>3.8768591671979253</v>
      </c>
      <c r="K72" s="3">
        <v>3.2126510418438348</v>
      </c>
      <c r="M72" s="3">
        <f t="shared" si="2"/>
        <v>3.1958660705808408</v>
      </c>
      <c r="N72" s="3">
        <f t="shared" si="2"/>
        <v>1.9548883279507152</v>
      </c>
      <c r="O72" s="3">
        <f t="shared" si="2"/>
        <v>1.683764283784045</v>
      </c>
    </row>
    <row r="73" spans="1:15">
      <c r="A73" s="3" t="s">
        <v>213</v>
      </c>
      <c r="B73" s="5" t="s">
        <v>159</v>
      </c>
      <c r="C73" s="3" t="s">
        <v>69</v>
      </c>
      <c r="D73" s="3" t="s">
        <v>214</v>
      </c>
      <c r="E73" s="10">
        <v>110</v>
      </c>
      <c r="F73" s="10">
        <v>43</v>
      </c>
      <c r="G73" s="10">
        <v>46</v>
      </c>
      <c r="I73" s="3">
        <v>21.381015810606669</v>
      </c>
      <c r="J73" s="3">
        <v>7.4435696010200179</v>
      </c>
      <c r="K73" s="3">
        <v>18.708967831914098</v>
      </c>
      <c r="M73" s="3">
        <f t="shared" si="2"/>
        <v>4.4182584919172889</v>
      </c>
      <c r="N73" s="3">
        <f t="shared" si="2"/>
        <v>2.8959946388971471</v>
      </c>
      <c r="O73" s="3">
        <f t="shared" si="2"/>
        <v>4.2256580626133156</v>
      </c>
    </row>
    <row r="74" spans="1:15">
      <c r="A74" s="3" t="s">
        <v>167</v>
      </c>
      <c r="B74" s="5" t="s">
        <v>160</v>
      </c>
      <c r="C74" s="3" t="s">
        <v>69</v>
      </c>
      <c r="D74" s="3" t="s">
        <v>194</v>
      </c>
      <c r="E74" s="10">
        <v>47</v>
      </c>
      <c r="F74" s="10">
        <v>54</v>
      </c>
      <c r="G74" s="10">
        <v>17</v>
      </c>
      <c r="I74" s="3">
        <v>15.999399586168259</v>
      </c>
      <c r="J74" s="3">
        <v>6.6681977675804323</v>
      </c>
      <c r="K74" s="3">
        <v>8.6930557602833183</v>
      </c>
      <c r="M74" s="3">
        <f t="shared" si="2"/>
        <v>3.999945860605584</v>
      </c>
      <c r="N74" s="3">
        <f t="shared" si="2"/>
        <v>2.7372968928780885</v>
      </c>
      <c r="O74" s="3">
        <f t="shared" si="2"/>
        <v>3.1198633985907183</v>
      </c>
    </row>
    <row r="75" spans="1:15">
      <c r="A75" s="5" t="s">
        <v>215</v>
      </c>
      <c r="B75" s="5" t="s">
        <v>161</v>
      </c>
      <c r="C75" s="5" t="s">
        <v>67</v>
      </c>
      <c r="D75" s="5" t="s">
        <v>85</v>
      </c>
      <c r="E75" s="10">
        <v>530</v>
      </c>
      <c r="F75" s="10">
        <v>300</v>
      </c>
      <c r="G75" s="10">
        <v>93</v>
      </c>
      <c r="I75" s="3">
        <v>6.8361070959082557</v>
      </c>
      <c r="J75" s="3">
        <v>8.3740158011475199</v>
      </c>
      <c r="K75" s="3">
        <v>3.2126510418438348</v>
      </c>
      <c r="M75" s="3">
        <f t="shared" si="2"/>
        <v>2.7731749987585617</v>
      </c>
      <c r="N75" s="3">
        <f t="shared" si="2"/>
        <v>3.0659196403394593</v>
      </c>
      <c r="O75" s="3">
        <f t="shared" si="2"/>
        <v>1.683764283784045</v>
      </c>
    </row>
    <row r="76" spans="1:15">
      <c r="A76" s="5" t="s">
        <v>216</v>
      </c>
      <c r="B76" s="5" t="s">
        <v>162</v>
      </c>
      <c r="C76" s="5" t="s">
        <v>67</v>
      </c>
      <c r="D76" s="5" t="s">
        <v>86</v>
      </c>
      <c r="E76" s="10">
        <v>663</v>
      </c>
      <c r="F76" s="10">
        <v>402</v>
      </c>
      <c r="G76" s="10">
        <v>351</v>
      </c>
      <c r="I76" s="3">
        <v>77.088016187901616</v>
      </c>
      <c r="J76" s="3">
        <v>46.522310006375108</v>
      </c>
      <c r="K76" s="3">
        <v>17.575090993616275</v>
      </c>
      <c r="M76" s="3">
        <f t="shared" si="2"/>
        <v>6.2684346965314859</v>
      </c>
      <c r="N76" s="3">
        <f t="shared" si="2"/>
        <v>5.539850828671872</v>
      </c>
      <c r="O76" s="3">
        <f t="shared" si="2"/>
        <v>4.1354602536417371</v>
      </c>
    </row>
    <row r="77" spans="1:15">
      <c r="A77" s="5" t="s">
        <v>217</v>
      </c>
      <c r="B77" s="5" t="s">
        <v>163</v>
      </c>
      <c r="C77" s="5" t="s">
        <v>67</v>
      </c>
      <c r="D77" s="5" t="s">
        <v>86</v>
      </c>
      <c r="E77" s="10">
        <v>197</v>
      </c>
      <c r="F77" s="10">
        <v>70</v>
      </c>
      <c r="G77" s="10">
        <v>56</v>
      </c>
      <c r="I77" s="3">
        <v>96.432744778450498</v>
      </c>
      <c r="J77" s="3">
        <v>62.339895408542638</v>
      </c>
      <c r="K77" s="3">
        <v>66.331795040422705</v>
      </c>
      <c r="M77" s="3">
        <f t="shared" si="2"/>
        <v>6.5914512071935123</v>
      </c>
      <c r="N77" s="3">
        <f t="shared" si="2"/>
        <v>5.9620838293549197</v>
      </c>
      <c r="O77" s="3">
        <f t="shared" si="2"/>
        <v>6.0516286628382669</v>
      </c>
    </row>
    <row r="78" spans="1:15">
      <c r="A78" s="5" t="s">
        <v>218</v>
      </c>
      <c r="B78" s="5" t="s">
        <v>164</v>
      </c>
      <c r="C78" s="5" t="s">
        <v>67</v>
      </c>
      <c r="D78" s="5" t="s">
        <v>219</v>
      </c>
      <c r="E78" s="10">
        <v>48</v>
      </c>
      <c r="F78" s="10">
        <v>20</v>
      </c>
      <c r="G78" s="10">
        <v>25</v>
      </c>
      <c r="I78" s="3">
        <v>28.653470167955881</v>
      </c>
      <c r="J78" s="3">
        <v>10.855205668154191</v>
      </c>
      <c r="K78" s="3">
        <v>10.582850490779691</v>
      </c>
      <c r="M78" s="3">
        <f t="shared" si="2"/>
        <v>4.8406379665373009</v>
      </c>
      <c r="N78" s="3">
        <f t="shared" si="2"/>
        <v>3.4403151551209574</v>
      </c>
      <c r="O78" s="3">
        <f t="shared" si="2"/>
        <v>3.4036563645913103</v>
      </c>
    </row>
    <row r="79" spans="1:15">
      <c r="A79" s="3" t="s">
        <v>220</v>
      </c>
      <c r="B79" s="5" t="s">
        <v>165</v>
      </c>
      <c r="C79" s="3" t="s">
        <v>69</v>
      </c>
      <c r="D79" s="3" t="s">
        <v>85</v>
      </c>
      <c r="E79" s="10">
        <v>0</v>
      </c>
      <c r="F79" s="10">
        <v>0</v>
      </c>
      <c r="G79" s="10">
        <v>0</v>
      </c>
      <c r="I79" s="3">
        <v>6.9815561830552397</v>
      </c>
      <c r="J79" s="3">
        <v>3.1014873337583406</v>
      </c>
      <c r="K79" s="3">
        <v>4.7244868262409341</v>
      </c>
      <c r="M79" s="3">
        <f t="shared" si="2"/>
        <v>2.8035486478020806</v>
      </c>
      <c r="N79" s="3">
        <f t="shared" si="2"/>
        <v>1.6329602330633533</v>
      </c>
      <c r="O79" s="3">
        <f t="shared" si="2"/>
        <v>2.2401576323084305</v>
      </c>
    </row>
    <row r="80" spans="1:15">
      <c r="A80" s="3" t="s">
        <v>220</v>
      </c>
      <c r="B80" s="5" t="s">
        <v>166</v>
      </c>
      <c r="C80" s="3" t="s">
        <v>221</v>
      </c>
      <c r="D80" s="3" t="s">
        <v>169</v>
      </c>
      <c r="E80" s="10">
        <v>142</v>
      </c>
      <c r="F80" s="10">
        <v>47</v>
      </c>
      <c r="G80" s="10">
        <v>13</v>
      </c>
      <c r="I80" s="3">
        <v>0</v>
      </c>
      <c r="J80" s="3">
        <v>0</v>
      </c>
      <c r="K80" s="3">
        <v>0</v>
      </c>
      <c r="M80" s="3" t="e">
        <f t="shared" si="2"/>
        <v>#NUM!</v>
      </c>
      <c r="N80" s="3" t="e">
        <f t="shared" si="2"/>
        <v>#NUM!</v>
      </c>
      <c r="O80" s="3" t="e">
        <f t="shared" si="2"/>
        <v>#NUM!</v>
      </c>
    </row>
    <row r="81" spans="1:24">
      <c r="B81" s="5"/>
      <c r="I81" s="3">
        <v>20.653770374871751</v>
      </c>
      <c r="J81" s="3">
        <v>7.2884952343321006</v>
      </c>
      <c r="K81" s="3">
        <v>2.4567331496452853</v>
      </c>
    </row>
    <row r="82" spans="1:24">
      <c r="B82" s="5"/>
    </row>
    <row r="83" spans="1:24">
      <c r="A83" s="27" t="s">
        <v>309</v>
      </c>
      <c r="B83" s="5"/>
    </row>
    <row r="84" spans="1:24">
      <c r="A84" s="27"/>
      <c r="B84" s="5"/>
      <c r="E84" s="36" t="s">
        <v>222</v>
      </c>
      <c r="F84" s="36"/>
      <c r="G84" s="36"/>
      <c r="H84" s="36"/>
      <c r="I84" s="36"/>
      <c r="J84" s="36"/>
      <c r="K84" s="36"/>
      <c r="L84" s="36"/>
      <c r="M84" s="36" t="s">
        <v>223</v>
      </c>
      <c r="N84" s="36"/>
      <c r="O84" s="36"/>
      <c r="P84" s="36"/>
      <c r="Q84" s="36"/>
      <c r="R84" s="36"/>
      <c r="S84" s="36"/>
      <c r="T84" s="36"/>
      <c r="W84" s="3" t="s">
        <v>224</v>
      </c>
    </row>
    <row r="85" spans="1:24">
      <c r="B85" s="5"/>
      <c r="E85" s="36" t="s">
        <v>225</v>
      </c>
      <c r="F85" s="36"/>
      <c r="G85" s="36"/>
      <c r="H85" s="36"/>
      <c r="I85" s="36" t="s">
        <v>226</v>
      </c>
      <c r="J85" s="36"/>
      <c r="K85" s="36" t="s">
        <v>227</v>
      </c>
      <c r="L85" s="36"/>
      <c r="M85" s="36" t="s">
        <v>225</v>
      </c>
      <c r="N85" s="36"/>
      <c r="O85" s="36"/>
      <c r="P85" s="36"/>
      <c r="Q85" s="36" t="s">
        <v>226</v>
      </c>
      <c r="R85" s="36"/>
      <c r="S85" s="36" t="s">
        <v>227</v>
      </c>
      <c r="T85" s="36"/>
      <c r="W85" s="3" t="s">
        <v>228</v>
      </c>
      <c r="X85" s="3">
        <v>0.92781091047458297</v>
      </c>
    </row>
    <row r="86" spans="1:24">
      <c r="A86" s="4" t="s">
        <v>56</v>
      </c>
      <c r="B86" s="26" t="s">
        <v>308</v>
      </c>
      <c r="C86" s="4" t="s">
        <v>58</v>
      </c>
      <c r="D86" s="4" t="s">
        <v>82</v>
      </c>
      <c r="E86" s="24" t="s">
        <v>229</v>
      </c>
      <c r="F86" s="24" t="s">
        <v>230</v>
      </c>
      <c r="G86" s="24" t="s">
        <v>231</v>
      </c>
      <c r="H86" s="24" t="s">
        <v>232</v>
      </c>
      <c r="I86" s="24" t="s">
        <v>233</v>
      </c>
      <c r="J86" s="24" t="s">
        <v>234</v>
      </c>
      <c r="K86" s="24" t="s">
        <v>233</v>
      </c>
      <c r="L86" s="24" t="s">
        <v>232</v>
      </c>
      <c r="M86" s="24" t="s">
        <v>229</v>
      </c>
      <c r="N86" s="24" t="s">
        <v>230</v>
      </c>
      <c r="O86" s="24" t="s">
        <v>231</v>
      </c>
      <c r="P86" s="24" t="s">
        <v>232</v>
      </c>
      <c r="Q86" s="24" t="s">
        <v>233</v>
      </c>
      <c r="R86" s="24" t="s">
        <v>234</v>
      </c>
      <c r="S86" s="24" t="s">
        <v>233</v>
      </c>
      <c r="T86" s="24" t="s">
        <v>232</v>
      </c>
      <c r="W86" s="3" t="s">
        <v>235</v>
      </c>
      <c r="X86" s="3">
        <v>0.99933338962169194</v>
      </c>
    </row>
    <row r="87" spans="1:24">
      <c r="A87" s="3" t="s">
        <v>167</v>
      </c>
      <c r="B87" s="5" t="s">
        <v>168</v>
      </c>
      <c r="C87" s="3" t="s">
        <v>77</v>
      </c>
      <c r="D87" s="3" t="s">
        <v>169</v>
      </c>
      <c r="E87" s="3">
        <v>0.26687720929598813</v>
      </c>
      <c r="F87" s="3">
        <v>6.6285995952270735E-2</v>
      </c>
      <c r="G87" s="3">
        <v>0.1205080365218943</v>
      </c>
      <c r="H87" s="3">
        <v>0.11123818410634409</v>
      </c>
      <c r="I87" s="3">
        <v>8.3305228843525023E-2</v>
      </c>
      <c r="J87" s="3">
        <v>9.3718387349955357E-2</v>
      </c>
      <c r="K87" s="3">
        <v>9.5716795405054761E-2</v>
      </c>
      <c r="L87" s="3">
        <v>8.3752195979422919E-2</v>
      </c>
      <c r="M87" s="3">
        <v>59</v>
      </c>
      <c r="N87" s="3">
        <v>13</v>
      </c>
      <c r="O87" s="3">
        <v>13</v>
      </c>
      <c r="P87" s="3">
        <v>12</v>
      </c>
      <c r="Q87" s="3">
        <v>8</v>
      </c>
      <c r="R87" s="3">
        <v>9</v>
      </c>
      <c r="S87" s="3">
        <v>16</v>
      </c>
      <c r="T87" s="3">
        <v>14</v>
      </c>
      <c r="W87" s="3" t="s">
        <v>236</v>
      </c>
      <c r="X87" s="3">
        <v>0.99858035509781173</v>
      </c>
    </row>
    <row r="88" spans="1:24">
      <c r="A88" s="3" t="s">
        <v>167</v>
      </c>
      <c r="B88" s="5" t="s">
        <v>170</v>
      </c>
      <c r="C88" s="3" t="s">
        <v>57</v>
      </c>
      <c r="D88" s="3" t="s">
        <v>171</v>
      </c>
      <c r="E88" s="3">
        <v>0.10974022312981678</v>
      </c>
      <c r="F88" s="3">
        <v>8.2469533425567607E-2</v>
      </c>
      <c r="G88" s="3">
        <v>3.7482432764335022E-2</v>
      </c>
      <c r="H88" s="3">
        <v>4.9976575468067636E-2</v>
      </c>
      <c r="I88" s="3">
        <v>9.8245840538287665E-2</v>
      </c>
      <c r="J88" s="3">
        <v>9.8245845676040153E-2</v>
      </c>
      <c r="K88" s="3">
        <v>0.11288339458096132</v>
      </c>
      <c r="L88" s="3">
        <v>0.12094649419388713</v>
      </c>
      <c r="M88" s="3">
        <v>18</v>
      </c>
      <c r="N88" s="3">
        <v>12</v>
      </c>
      <c r="O88" s="3">
        <v>3</v>
      </c>
      <c r="P88" s="3">
        <v>4</v>
      </c>
      <c r="Q88" s="3">
        <v>7</v>
      </c>
      <c r="R88" s="3">
        <v>7</v>
      </c>
      <c r="S88" s="3">
        <v>14</v>
      </c>
      <c r="T88" s="3">
        <v>15</v>
      </c>
      <c r="W88" s="3" t="s">
        <v>237</v>
      </c>
      <c r="X88" s="3">
        <v>0.99960287465236686</v>
      </c>
    </row>
    <row r="89" spans="1:24">
      <c r="A89" s="3" t="s">
        <v>167</v>
      </c>
      <c r="B89" s="5" t="s">
        <v>172</v>
      </c>
      <c r="C89" s="3" t="s">
        <v>173</v>
      </c>
      <c r="D89" s="3" t="s">
        <v>174</v>
      </c>
      <c r="E89" s="3">
        <v>0.24345911706162107</v>
      </c>
      <c r="F89" s="3">
        <v>0.11761649009217269</v>
      </c>
      <c r="G89" s="3">
        <v>0.29528483449383613</v>
      </c>
      <c r="H89" s="3">
        <v>0.24437364854858268</v>
      </c>
      <c r="I89" s="3">
        <v>0.27451368717334823</v>
      </c>
      <c r="J89" s="3">
        <v>0.32026598511717025</v>
      </c>
      <c r="K89" s="3">
        <v>0.17084882723136496</v>
      </c>
      <c r="L89" s="3">
        <v>0.18399104471070074</v>
      </c>
      <c r="M89" s="3">
        <v>49</v>
      </c>
      <c r="N89" s="3">
        <v>21</v>
      </c>
      <c r="O89" s="3">
        <v>29</v>
      </c>
      <c r="P89" s="3">
        <v>24</v>
      </c>
      <c r="Q89" s="3">
        <v>24</v>
      </c>
      <c r="R89" s="3">
        <v>28</v>
      </c>
      <c r="S89" s="3">
        <v>26</v>
      </c>
      <c r="T89" s="3">
        <v>28</v>
      </c>
      <c r="W89" s="3" t="s">
        <v>238</v>
      </c>
      <c r="X89" s="3">
        <v>0.90273731836926019</v>
      </c>
    </row>
    <row r="90" spans="1:24">
      <c r="A90" s="3" t="s">
        <v>167</v>
      </c>
      <c r="B90" s="5" t="s">
        <v>175</v>
      </c>
      <c r="C90" s="3" t="s">
        <v>78</v>
      </c>
      <c r="D90" s="3" t="s">
        <v>171</v>
      </c>
      <c r="E90" s="3">
        <v>0.11085245512099735</v>
      </c>
      <c r="F90" s="3">
        <v>5.7672950740177344E-2</v>
      </c>
      <c r="G90" s="3">
        <v>0.15727426180170301</v>
      </c>
      <c r="H90" s="3">
        <v>0.13979933948500001</v>
      </c>
      <c r="I90" s="3">
        <v>0.3140832276668038</v>
      </c>
      <c r="J90" s="3">
        <v>0.31408324409174226</v>
      </c>
      <c r="K90" s="3">
        <v>6.7664660265228743E-2</v>
      </c>
      <c r="L90" s="3">
        <v>6.7664660265228743E-2</v>
      </c>
      <c r="M90" s="3">
        <v>13</v>
      </c>
      <c r="N90" s="3">
        <v>6</v>
      </c>
      <c r="O90" s="3">
        <v>9</v>
      </c>
      <c r="P90" s="3">
        <v>8</v>
      </c>
      <c r="Q90" s="3">
        <v>16</v>
      </c>
      <c r="R90" s="3">
        <v>16</v>
      </c>
      <c r="S90" s="3">
        <v>6</v>
      </c>
      <c r="T90" s="3">
        <v>6</v>
      </c>
      <c r="W90" s="3" t="s">
        <v>239</v>
      </c>
      <c r="X90" s="3">
        <v>0.74803893007634281</v>
      </c>
    </row>
    <row r="91" spans="1:24">
      <c r="A91" s="3" t="s">
        <v>167</v>
      </c>
      <c r="B91" s="5" t="s">
        <v>176</v>
      </c>
      <c r="C91" s="3" t="s">
        <v>78</v>
      </c>
      <c r="D91" s="3" t="s">
        <v>174</v>
      </c>
      <c r="E91" s="3">
        <v>0.36057501885511228</v>
      </c>
      <c r="F91" s="3">
        <v>0.15806660573233791</v>
      </c>
      <c r="G91" s="3">
        <v>0.24631312959420154</v>
      </c>
      <c r="H91" s="3">
        <v>0.2463131219497619</v>
      </c>
      <c r="I91" s="3">
        <v>0.92230789076759845</v>
      </c>
      <c r="J91" s="3">
        <v>0.92230793899956065</v>
      </c>
      <c r="K91" s="3">
        <v>0.39739562377991489</v>
      </c>
      <c r="L91" s="3">
        <v>0.45038170695057017</v>
      </c>
      <c r="M91" s="3">
        <v>18</v>
      </c>
      <c r="N91" s="3">
        <v>7</v>
      </c>
      <c r="O91" s="3">
        <v>6</v>
      </c>
      <c r="P91" s="3">
        <v>6</v>
      </c>
      <c r="Q91" s="3">
        <v>20</v>
      </c>
      <c r="R91" s="3">
        <v>20</v>
      </c>
      <c r="S91" s="3">
        <v>15</v>
      </c>
      <c r="T91" s="3">
        <v>17</v>
      </c>
      <c r="W91" s="3" t="s">
        <v>240</v>
      </c>
      <c r="X91" s="3">
        <v>0.84665526731705854</v>
      </c>
    </row>
    <row r="92" spans="1:24">
      <c r="A92" s="3" t="s">
        <v>167</v>
      </c>
      <c r="B92" s="5" t="s">
        <v>177</v>
      </c>
      <c r="C92" s="3" t="s">
        <v>78</v>
      </c>
      <c r="D92" s="3" t="s">
        <v>86</v>
      </c>
      <c r="E92" s="3">
        <v>1.65125981526299</v>
      </c>
      <c r="F92" s="3">
        <v>0.81928016609700927</v>
      </c>
      <c r="G92" s="3">
        <v>1.57046877326809</v>
      </c>
      <c r="H92" s="3">
        <v>1.663949005749777</v>
      </c>
      <c r="I92" s="3">
        <v>4.0603771480298851</v>
      </c>
      <c r="J92" s="3">
        <v>3.9343656491829448</v>
      </c>
      <c r="K92" s="3">
        <v>1.3030746140715859</v>
      </c>
      <c r="L92" s="3">
        <v>1.327205625443282</v>
      </c>
      <c r="M92" s="3">
        <v>543</v>
      </c>
      <c r="N92" s="3">
        <v>239</v>
      </c>
      <c r="O92" s="3">
        <v>252</v>
      </c>
      <c r="P92" s="3">
        <v>267</v>
      </c>
      <c r="Q92" s="3">
        <v>580</v>
      </c>
      <c r="R92" s="3">
        <v>562</v>
      </c>
      <c r="S92" s="3">
        <v>324</v>
      </c>
      <c r="T92" s="3">
        <v>330</v>
      </c>
      <c r="W92" s="3" t="s">
        <v>241</v>
      </c>
      <c r="X92" s="3">
        <v>0.90029174668274314</v>
      </c>
    </row>
    <row r="93" spans="1:24">
      <c r="A93" s="3" t="s">
        <v>167</v>
      </c>
      <c r="B93" s="5" t="s">
        <v>178</v>
      </c>
      <c r="C93" s="3" t="s">
        <v>78</v>
      </c>
      <c r="D93" s="3" t="s">
        <v>179</v>
      </c>
      <c r="E93" s="3">
        <v>0</v>
      </c>
      <c r="F93" s="3">
        <v>0</v>
      </c>
      <c r="G93" s="3">
        <v>3.4030103430777843E-2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W93" s="3" t="s">
        <v>242</v>
      </c>
      <c r="X93" s="3">
        <v>0.75845305001397034</v>
      </c>
    </row>
    <row r="94" spans="1:24">
      <c r="A94" s="3" t="s">
        <v>167</v>
      </c>
      <c r="B94" s="5" t="s">
        <v>180</v>
      </c>
      <c r="C94" s="3" t="s">
        <v>78</v>
      </c>
      <c r="D94" s="3" t="s">
        <v>181</v>
      </c>
      <c r="E94" s="3">
        <v>0.78996206420929171</v>
      </c>
      <c r="F94" s="3">
        <v>0.23890983156490767</v>
      </c>
      <c r="G94" s="3">
        <v>0.78970621701957744</v>
      </c>
      <c r="H94" s="3">
        <v>0.84893415694898855</v>
      </c>
      <c r="I94" s="3">
        <v>0.44355264975846337</v>
      </c>
      <c r="J94" s="3">
        <v>0.3770197720108891</v>
      </c>
      <c r="K94" s="3">
        <v>0.30578228150393449</v>
      </c>
      <c r="L94" s="3">
        <v>0.25481856791994539</v>
      </c>
      <c r="M94" s="3">
        <v>82</v>
      </c>
      <c r="N94" s="3">
        <v>22</v>
      </c>
      <c r="O94" s="3">
        <v>40</v>
      </c>
      <c r="P94" s="3">
        <v>43</v>
      </c>
      <c r="Q94" s="3">
        <v>20</v>
      </c>
      <c r="R94" s="3">
        <v>17</v>
      </c>
      <c r="S94" s="3">
        <v>24</v>
      </c>
      <c r="T94" s="3">
        <v>20</v>
      </c>
      <c r="W94" s="3" t="s">
        <v>243</v>
      </c>
      <c r="X94" s="3">
        <v>0.84820315167052651</v>
      </c>
    </row>
    <row r="95" spans="1:24">
      <c r="A95" s="3" t="s">
        <v>167</v>
      </c>
      <c r="B95" s="5" t="s">
        <v>182</v>
      </c>
      <c r="C95" s="3" t="s">
        <v>77</v>
      </c>
      <c r="D95" s="3" t="s">
        <v>171</v>
      </c>
      <c r="E95" s="3">
        <v>0.15132729863715685</v>
      </c>
      <c r="F95" s="3">
        <v>3.5404058750003284E-2</v>
      </c>
      <c r="G95" s="3">
        <v>6.4364630018394292E-2</v>
      </c>
      <c r="H95" s="3">
        <v>7.0215957840882359E-2</v>
      </c>
      <c r="I95" s="3">
        <v>5.91570785141661E-2</v>
      </c>
      <c r="J95" s="3">
        <v>5.9157081607777245E-2</v>
      </c>
      <c r="K95" s="3">
        <v>0.13971782790814202</v>
      </c>
      <c r="L95" s="3">
        <v>0.12838935537504942</v>
      </c>
      <c r="M95" s="3">
        <v>53</v>
      </c>
      <c r="N95" s="3">
        <v>11</v>
      </c>
      <c r="O95" s="3">
        <v>11</v>
      </c>
      <c r="P95" s="3">
        <v>12</v>
      </c>
      <c r="Q95" s="3">
        <v>9</v>
      </c>
      <c r="R95" s="3">
        <v>9</v>
      </c>
      <c r="S95" s="3">
        <v>37</v>
      </c>
      <c r="T95" s="3">
        <v>34</v>
      </c>
    </row>
    <row r="96" spans="1:24">
      <c r="A96" s="3" t="s">
        <v>167</v>
      </c>
      <c r="B96" s="5" t="s">
        <v>183</v>
      </c>
      <c r="C96" s="3" t="s">
        <v>184</v>
      </c>
      <c r="D96" s="3" t="s">
        <v>169</v>
      </c>
      <c r="E96" s="3">
        <v>9.348241229576984E-2</v>
      </c>
      <c r="F96" s="3">
        <v>8.4302189723913554E-2</v>
      </c>
      <c r="G96" s="3">
        <v>0.15326150285861428</v>
      </c>
      <c r="H96" s="3">
        <v>0.1341038108393148</v>
      </c>
      <c r="I96" s="3">
        <v>0</v>
      </c>
      <c r="J96" s="3">
        <v>0</v>
      </c>
      <c r="K96" s="3">
        <v>3.7090258219458723E-2</v>
      </c>
      <c r="L96" s="3">
        <v>3.7090258219458723E-2</v>
      </c>
      <c r="M96" s="3">
        <v>10</v>
      </c>
      <c r="N96" s="3">
        <v>8</v>
      </c>
      <c r="O96" s="3">
        <v>8</v>
      </c>
      <c r="P96" s="3">
        <v>7</v>
      </c>
      <c r="Q96" s="3">
        <v>0</v>
      </c>
      <c r="R96" s="3">
        <v>0</v>
      </c>
      <c r="S96" s="3">
        <v>3</v>
      </c>
      <c r="T96" s="3">
        <v>3</v>
      </c>
    </row>
    <row r="97" spans="1:20">
      <c r="A97" s="3" t="s">
        <v>167</v>
      </c>
      <c r="B97" s="5" t="s">
        <v>185</v>
      </c>
      <c r="C97" s="3" t="s">
        <v>186</v>
      </c>
      <c r="D97" s="3" t="s">
        <v>85</v>
      </c>
      <c r="E97" s="3">
        <v>0.88681964096797883</v>
      </c>
      <c r="F97" s="3">
        <v>1.3457021839374714</v>
      </c>
      <c r="G97" s="3">
        <v>0.97859540676615209</v>
      </c>
      <c r="H97" s="3">
        <v>0.97859537639499994</v>
      </c>
      <c r="I97" s="3">
        <v>0.47112484150020573</v>
      </c>
      <c r="J97" s="3">
        <v>0.2355624330688067</v>
      </c>
      <c r="K97" s="3">
        <v>2.0750495814670149</v>
      </c>
      <c r="L97" s="3">
        <v>2.3005984490177775</v>
      </c>
      <c r="M97" s="3">
        <v>26</v>
      </c>
      <c r="N97" s="3">
        <v>35</v>
      </c>
      <c r="O97" s="3">
        <v>14</v>
      </c>
      <c r="P97" s="3">
        <v>14</v>
      </c>
      <c r="Q97" s="3">
        <v>6</v>
      </c>
      <c r="R97" s="3">
        <v>3</v>
      </c>
      <c r="S97" s="3">
        <v>46</v>
      </c>
      <c r="T97" s="3">
        <v>51</v>
      </c>
    </row>
    <row r="98" spans="1:20">
      <c r="A98" s="3" t="s">
        <v>187</v>
      </c>
      <c r="B98" s="5" t="s">
        <v>188</v>
      </c>
      <c r="C98" s="3" t="s">
        <v>57</v>
      </c>
      <c r="D98" s="3" t="s">
        <v>174</v>
      </c>
      <c r="E98" s="3">
        <v>0.39829474600484921</v>
      </c>
      <c r="F98" s="3">
        <v>0.29763605547472138</v>
      </c>
      <c r="G98" s="3">
        <v>0.42187674324113245</v>
      </c>
      <c r="H98" s="3">
        <v>0.39436303035573583</v>
      </c>
      <c r="I98" s="3">
        <v>0.39149026427262956</v>
      </c>
      <c r="J98" s="3">
        <v>0.39149028474555819</v>
      </c>
      <c r="K98" s="3">
        <v>0.42614339230867465</v>
      </c>
      <c r="L98" s="3">
        <v>0.47941131634725898</v>
      </c>
      <c r="M98" s="3">
        <v>89</v>
      </c>
      <c r="N98" s="3">
        <v>59</v>
      </c>
      <c r="O98" s="3">
        <v>46</v>
      </c>
      <c r="P98" s="3">
        <v>43</v>
      </c>
      <c r="Q98" s="3">
        <v>38</v>
      </c>
      <c r="R98" s="3">
        <v>38</v>
      </c>
      <c r="S98" s="3">
        <v>72</v>
      </c>
      <c r="T98" s="3">
        <v>81</v>
      </c>
    </row>
    <row r="99" spans="1:20">
      <c r="A99" s="3" t="s">
        <v>189</v>
      </c>
      <c r="B99" s="5" t="s">
        <v>190</v>
      </c>
      <c r="C99" s="3" t="s">
        <v>57</v>
      </c>
      <c r="D99" s="3" t="s">
        <v>85</v>
      </c>
      <c r="E99" s="3">
        <v>0.10799618535391504</v>
      </c>
      <c r="F99" s="3">
        <v>5.2173574019231339E-2</v>
      </c>
      <c r="G99" s="3">
        <v>0.13279228624821868</v>
      </c>
      <c r="H99" s="3">
        <v>0.12014539811485941</v>
      </c>
      <c r="I99" s="3">
        <v>9.2343540652648312E-2</v>
      </c>
      <c r="J99" s="3">
        <v>9.2343545481740855E-2</v>
      </c>
      <c r="K99" s="3">
        <v>0.17547591602604554</v>
      </c>
      <c r="L99" s="3">
        <v>0.1673142455132062</v>
      </c>
      <c r="M99" s="3">
        <v>35</v>
      </c>
      <c r="N99" s="3">
        <v>15</v>
      </c>
      <c r="O99" s="3">
        <v>21</v>
      </c>
      <c r="P99" s="3">
        <v>19</v>
      </c>
      <c r="Q99" s="3">
        <v>13</v>
      </c>
      <c r="R99" s="3">
        <v>13</v>
      </c>
      <c r="S99" s="3">
        <v>43</v>
      </c>
      <c r="T99" s="3">
        <v>41</v>
      </c>
    </row>
    <row r="100" spans="1:20">
      <c r="A100" s="3" t="s">
        <v>191</v>
      </c>
      <c r="B100" s="5" t="s">
        <v>192</v>
      </c>
      <c r="C100" s="3" t="s">
        <v>59</v>
      </c>
      <c r="D100" s="3" t="s">
        <v>174</v>
      </c>
      <c r="E100" s="3">
        <v>0.84412761036610717</v>
      </c>
      <c r="F100" s="3">
        <v>0.37998793298568651</v>
      </c>
      <c r="G100" s="3">
        <v>0.45103033332977965</v>
      </c>
      <c r="H100" s="3">
        <v>0.45673956388035319</v>
      </c>
      <c r="I100" s="3">
        <v>0.48741834227320768</v>
      </c>
      <c r="J100" s="3">
        <v>0.47138486882311981</v>
      </c>
      <c r="K100" s="3">
        <v>0.57293395560852622</v>
      </c>
      <c r="L100" s="3">
        <v>0.58030288108259087</v>
      </c>
      <c r="M100" s="3">
        <v>606</v>
      </c>
      <c r="N100" s="3">
        <v>242</v>
      </c>
      <c r="O100" s="3">
        <v>158</v>
      </c>
      <c r="P100" s="3">
        <v>160</v>
      </c>
      <c r="Q100" s="3">
        <v>152</v>
      </c>
      <c r="R100" s="3">
        <v>147</v>
      </c>
      <c r="S100" s="3">
        <v>311</v>
      </c>
      <c r="T100" s="3">
        <v>315</v>
      </c>
    </row>
    <row r="101" spans="1:20">
      <c r="A101" s="3" t="s">
        <v>167</v>
      </c>
      <c r="B101" s="5" t="s">
        <v>105</v>
      </c>
      <c r="C101" s="3" t="s">
        <v>69</v>
      </c>
      <c r="D101" s="3" t="s">
        <v>85</v>
      </c>
      <c r="E101" s="3">
        <v>0.30409941349226338</v>
      </c>
      <c r="F101" s="3">
        <v>0.11997826700165407</v>
      </c>
      <c r="G101" s="3">
        <v>0.49856151532320314</v>
      </c>
      <c r="H101" s="3">
        <v>0.34276103114695783</v>
      </c>
      <c r="I101" s="3">
        <v>0.49004551786567579</v>
      </c>
      <c r="J101" s="3">
        <v>0.28002602485287864</v>
      </c>
      <c r="K101" s="3">
        <v>0.10054588071540015</v>
      </c>
      <c r="L101" s="3">
        <v>4.021835228616006E-2</v>
      </c>
      <c r="M101" s="3">
        <v>20</v>
      </c>
      <c r="N101" s="3">
        <v>7</v>
      </c>
      <c r="O101" s="3">
        <v>16</v>
      </c>
      <c r="P101" s="3">
        <v>11</v>
      </c>
      <c r="Q101" s="3">
        <v>14</v>
      </c>
      <c r="R101" s="3">
        <v>8</v>
      </c>
      <c r="S101" s="3">
        <v>5</v>
      </c>
      <c r="T101" s="3">
        <v>2</v>
      </c>
    </row>
    <row r="102" spans="1:20">
      <c r="A102" s="3" t="s">
        <v>167</v>
      </c>
      <c r="B102" s="5" t="s">
        <v>106</v>
      </c>
      <c r="C102" s="3" t="s">
        <v>74</v>
      </c>
      <c r="D102" s="3" t="s">
        <v>86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</row>
    <row r="103" spans="1:20">
      <c r="A103" s="3" t="s">
        <v>167</v>
      </c>
      <c r="B103" s="5" t="s">
        <v>107</v>
      </c>
      <c r="C103" s="3" t="s">
        <v>74</v>
      </c>
      <c r="D103" s="3" t="s">
        <v>86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1:20">
      <c r="A104" s="3" t="s">
        <v>167</v>
      </c>
      <c r="B104" s="5" t="s">
        <v>108</v>
      </c>
      <c r="C104" s="3" t="s">
        <v>74</v>
      </c>
      <c r="D104" s="3" t="s">
        <v>85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1:20">
      <c r="A105" s="3" t="s">
        <v>167</v>
      </c>
      <c r="B105" s="5" t="s">
        <v>109</v>
      </c>
      <c r="C105" s="3" t="s">
        <v>74</v>
      </c>
      <c r="D105" s="3" t="s">
        <v>85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</row>
    <row r="106" spans="1:20">
      <c r="A106" s="3" t="s">
        <v>167</v>
      </c>
      <c r="B106" s="5" t="s">
        <v>110</v>
      </c>
      <c r="C106" s="3" t="s">
        <v>69</v>
      </c>
      <c r="D106" s="3" t="s">
        <v>85</v>
      </c>
      <c r="E106" s="3">
        <v>0.46312387742858457</v>
      </c>
      <c r="F106" s="3">
        <v>0.24145036563701155</v>
      </c>
      <c r="G106" s="3">
        <v>0.90164163952372856</v>
      </c>
      <c r="H106" s="3">
        <v>0.913505316955883</v>
      </c>
      <c r="I106" s="3">
        <v>1.9057504100746088</v>
      </c>
      <c r="J106" s="3">
        <v>2.0523467027921414</v>
      </c>
      <c r="K106" s="3">
        <v>1.7992178012420916</v>
      </c>
      <c r="L106" s="3">
        <v>1.6154678981365163</v>
      </c>
      <c r="M106" s="3">
        <v>80</v>
      </c>
      <c r="N106" s="3">
        <v>37</v>
      </c>
      <c r="O106" s="3">
        <v>76</v>
      </c>
      <c r="P106" s="3">
        <v>77</v>
      </c>
      <c r="Q106" s="3">
        <v>143</v>
      </c>
      <c r="R106" s="3">
        <v>154</v>
      </c>
      <c r="S106" s="3">
        <v>235</v>
      </c>
      <c r="T106" s="3">
        <v>211</v>
      </c>
    </row>
    <row r="107" spans="1:20">
      <c r="A107" s="3" t="s">
        <v>167</v>
      </c>
      <c r="B107" s="5" t="s">
        <v>111</v>
      </c>
      <c r="C107" s="3" t="s">
        <v>69</v>
      </c>
      <c r="D107" s="3" t="s">
        <v>193</v>
      </c>
      <c r="E107" s="3">
        <v>4.7244572983323687</v>
      </c>
      <c r="F107" s="3">
        <v>2.0001505109976603</v>
      </c>
      <c r="G107" s="3">
        <v>8.6872746091493394</v>
      </c>
      <c r="H107" s="3">
        <v>8.8862195534183339</v>
      </c>
      <c r="I107" s="3">
        <v>5.7360456129661799</v>
      </c>
      <c r="J107" s="3">
        <v>5.8726184346683565</v>
      </c>
      <c r="K107" s="3">
        <v>7.2682640626208528</v>
      </c>
      <c r="L107" s="3">
        <v>7.2468658367250116</v>
      </c>
      <c r="M107" s="3">
        <v>876</v>
      </c>
      <c r="N107" s="3">
        <v>329</v>
      </c>
      <c r="O107" s="3">
        <v>786</v>
      </c>
      <c r="P107" s="3">
        <v>804</v>
      </c>
      <c r="Q107" s="3">
        <v>462</v>
      </c>
      <c r="R107" s="3">
        <v>473</v>
      </c>
      <c r="S107" s="3">
        <v>1019</v>
      </c>
      <c r="T107" s="3">
        <v>1016</v>
      </c>
    </row>
    <row r="108" spans="1:20">
      <c r="A108" s="3" t="s">
        <v>167</v>
      </c>
      <c r="B108" s="5" t="s">
        <v>112</v>
      </c>
      <c r="C108" s="3" t="s">
        <v>67</v>
      </c>
      <c r="D108" s="3" t="s">
        <v>85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1:20">
      <c r="A109" s="3" t="s">
        <v>167</v>
      </c>
      <c r="B109" s="5" t="s">
        <v>113</v>
      </c>
      <c r="C109" s="3" t="s">
        <v>69</v>
      </c>
      <c r="D109" s="3" t="s">
        <v>194</v>
      </c>
      <c r="E109" s="3">
        <v>0.32123956225273637</v>
      </c>
      <c r="F109" s="3">
        <v>0.12932722287191284</v>
      </c>
      <c r="G109" s="3">
        <v>0.3291639095486148</v>
      </c>
      <c r="H109" s="3">
        <v>0.32916389933286361</v>
      </c>
      <c r="I109" s="3">
        <v>0</v>
      </c>
      <c r="J109" s="3">
        <v>0.15846927315537906</v>
      </c>
      <c r="K109" s="3">
        <v>0.12138629962731945</v>
      </c>
      <c r="L109" s="3">
        <v>0.12138629962731945</v>
      </c>
      <c r="M109" s="3">
        <v>14</v>
      </c>
      <c r="N109" s="3">
        <v>5</v>
      </c>
      <c r="O109" s="3">
        <v>7</v>
      </c>
      <c r="P109" s="3">
        <v>7</v>
      </c>
      <c r="Q109" s="3">
        <v>0</v>
      </c>
      <c r="R109" s="3">
        <v>3</v>
      </c>
      <c r="S109" s="3">
        <v>4</v>
      </c>
      <c r="T109" s="3">
        <v>4</v>
      </c>
    </row>
    <row r="110" spans="1:20">
      <c r="A110" s="3" t="s">
        <v>167</v>
      </c>
      <c r="B110" s="5" t="s">
        <v>114</v>
      </c>
      <c r="C110" s="3" t="s">
        <v>67</v>
      </c>
      <c r="D110" s="3" t="s">
        <v>195</v>
      </c>
      <c r="E110" s="3">
        <v>9.8594731718194759E-2</v>
      </c>
      <c r="F110" s="3">
        <v>0.11114058215555009</v>
      </c>
      <c r="G110" s="3">
        <v>0.18184836520821912</v>
      </c>
      <c r="H110" s="3">
        <v>0.16164298627953125</v>
      </c>
      <c r="I110" s="3">
        <v>9.0789682997435478E-2</v>
      </c>
      <c r="J110" s="3">
        <v>6.8092265808951932E-2</v>
      </c>
      <c r="K110" s="3">
        <v>7.8237263431670742E-2</v>
      </c>
      <c r="L110" s="3">
        <v>7.8237263431670742E-2</v>
      </c>
      <c r="M110" s="3">
        <v>10</v>
      </c>
      <c r="N110" s="3">
        <v>10</v>
      </c>
      <c r="O110" s="3">
        <v>9</v>
      </c>
      <c r="P110" s="3">
        <v>8</v>
      </c>
      <c r="Q110" s="3">
        <v>4</v>
      </c>
      <c r="R110" s="3">
        <v>3</v>
      </c>
      <c r="S110" s="3">
        <v>6</v>
      </c>
      <c r="T110" s="3">
        <v>6</v>
      </c>
    </row>
    <row r="111" spans="1:20">
      <c r="A111" s="3" t="s">
        <v>167</v>
      </c>
      <c r="B111" s="5" t="s">
        <v>115</v>
      </c>
      <c r="C111" s="3" t="s">
        <v>74</v>
      </c>
      <c r="D111" s="3" t="s">
        <v>85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</row>
    <row r="112" spans="1:20">
      <c r="A112" s="3" t="s">
        <v>167</v>
      </c>
      <c r="B112" s="5" t="s">
        <v>116</v>
      </c>
      <c r="C112" s="3" t="s">
        <v>74</v>
      </c>
      <c r="D112" s="3" t="s">
        <v>85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</row>
    <row r="113" spans="1:20">
      <c r="A113" s="3" t="s">
        <v>167</v>
      </c>
      <c r="B113" s="5" t="s">
        <v>117</v>
      </c>
      <c r="C113" s="3" t="s">
        <v>69</v>
      </c>
      <c r="D113" s="3" t="s">
        <v>194</v>
      </c>
      <c r="E113" s="3">
        <v>0.13284342799925189</v>
      </c>
      <c r="F113" s="3">
        <v>5.9898924277517522E-2</v>
      </c>
      <c r="G113" s="3">
        <v>0.24501674470160048</v>
      </c>
      <c r="H113" s="3">
        <v>0.19056857329797369</v>
      </c>
      <c r="I113" s="3">
        <v>0.12232715182812359</v>
      </c>
      <c r="J113" s="3">
        <v>0.1529089477815061</v>
      </c>
      <c r="K113" s="3">
        <v>8.7845348414507501E-2</v>
      </c>
      <c r="L113" s="3">
        <v>8.7845348414507501E-2</v>
      </c>
      <c r="M113" s="3">
        <v>10</v>
      </c>
      <c r="N113" s="3">
        <v>4</v>
      </c>
      <c r="O113" s="3">
        <v>9</v>
      </c>
      <c r="P113" s="3">
        <v>7</v>
      </c>
      <c r="Q113" s="3">
        <v>4</v>
      </c>
      <c r="R113" s="3">
        <v>5</v>
      </c>
      <c r="S113" s="3">
        <v>5</v>
      </c>
      <c r="T113" s="3">
        <v>5</v>
      </c>
    </row>
    <row r="114" spans="1:20">
      <c r="A114" s="3" t="s">
        <v>167</v>
      </c>
      <c r="B114" s="5" t="s">
        <v>118</v>
      </c>
      <c r="C114" s="3" t="s">
        <v>74</v>
      </c>
      <c r="D114" s="3" t="s">
        <v>85</v>
      </c>
      <c r="E114" s="3">
        <v>0</v>
      </c>
      <c r="F114" s="3">
        <v>0</v>
      </c>
      <c r="G114" s="3">
        <v>6.3080191725344306E-2</v>
      </c>
      <c r="H114" s="3">
        <v>6.3080189767621947E-2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1</v>
      </c>
      <c r="P114" s="3">
        <v>1</v>
      </c>
      <c r="Q114" s="3">
        <v>0</v>
      </c>
      <c r="R114" s="3">
        <v>0</v>
      </c>
      <c r="S114" s="3">
        <v>0</v>
      </c>
      <c r="T114" s="3">
        <v>0</v>
      </c>
    </row>
    <row r="115" spans="1:20">
      <c r="A115" s="3" t="s">
        <v>167</v>
      </c>
      <c r="B115" s="5" t="s">
        <v>119</v>
      </c>
      <c r="C115" s="3" t="s">
        <v>69</v>
      </c>
      <c r="D115" s="3" t="s">
        <v>181</v>
      </c>
      <c r="E115" s="3">
        <v>0.16571882179704656</v>
      </c>
      <c r="F115" s="3">
        <v>0.10058784001148775</v>
      </c>
      <c r="G115" s="3">
        <v>0.28736531785990183</v>
      </c>
      <c r="H115" s="3">
        <v>0.2873653089413889</v>
      </c>
      <c r="I115" s="3">
        <v>0.32280776176865944</v>
      </c>
      <c r="J115" s="3">
        <v>0.23476929356352452</v>
      </c>
      <c r="K115" s="3">
        <v>0.20231049937886575</v>
      </c>
      <c r="L115" s="3">
        <v>0.2528881242235822</v>
      </c>
      <c r="M115" s="3">
        <v>13</v>
      </c>
      <c r="N115" s="3">
        <v>7</v>
      </c>
      <c r="O115" s="3">
        <v>11</v>
      </c>
      <c r="P115" s="3">
        <v>11</v>
      </c>
      <c r="Q115" s="3">
        <v>11</v>
      </c>
      <c r="R115" s="3">
        <v>8</v>
      </c>
      <c r="S115" s="3">
        <v>12</v>
      </c>
      <c r="T115" s="3">
        <v>15</v>
      </c>
    </row>
    <row r="116" spans="1:20">
      <c r="A116" s="3" t="s">
        <v>167</v>
      </c>
      <c r="B116" s="5" t="s">
        <v>120</v>
      </c>
      <c r="C116" s="3" t="s">
        <v>69</v>
      </c>
      <c r="D116" s="3" t="s">
        <v>181</v>
      </c>
      <c r="E116" s="3">
        <v>0.24962885920738542</v>
      </c>
      <c r="F116" s="3">
        <v>0.17196257107144453</v>
      </c>
      <c r="G116" s="3">
        <v>0.31262820294648658</v>
      </c>
      <c r="H116" s="3">
        <v>0.25578670356321426</v>
      </c>
      <c r="I116" s="3">
        <v>0.28733438135452105</v>
      </c>
      <c r="J116" s="3">
        <v>0.25540835233833986</v>
      </c>
      <c r="K116" s="3">
        <v>0</v>
      </c>
      <c r="L116" s="3">
        <v>0</v>
      </c>
      <c r="M116" s="3">
        <v>18</v>
      </c>
      <c r="N116" s="3">
        <v>11</v>
      </c>
      <c r="O116" s="3">
        <v>11</v>
      </c>
      <c r="P116" s="3">
        <v>9</v>
      </c>
      <c r="Q116" s="3">
        <v>9</v>
      </c>
      <c r="R116" s="3">
        <v>8</v>
      </c>
      <c r="S116" s="3">
        <v>0</v>
      </c>
      <c r="T116" s="3">
        <v>0</v>
      </c>
    </row>
    <row r="117" spans="1:20">
      <c r="A117" s="3" t="s">
        <v>167</v>
      </c>
      <c r="B117" s="5" t="s">
        <v>121</v>
      </c>
      <c r="C117" s="3" t="s">
        <v>67</v>
      </c>
      <c r="D117" s="3" t="s">
        <v>85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1:20">
      <c r="A118" s="3" t="s">
        <v>167</v>
      </c>
      <c r="B118" s="5" t="s">
        <v>122</v>
      </c>
      <c r="C118" s="3" t="s">
        <v>67</v>
      </c>
      <c r="D118" s="3" t="s">
        <v>86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</row>
    <row r="119" spans="1:20">
      <c r="A119" s="3" t="s">
        <v>167</v>
      </c>
      <c r="B119" s="5" t="s">
        <v>123</v>
      </c>
      <c r="C119" s="3" t="s">
        <v>67</v>
      </c>
      <c r="D119" s="3" t="s">
        <v>86</v>
      </c>
      <c r="E119" s="3">
        <v>0</v>
      </c>
      <c r="F119" s="3">
        <v>0</v>
      </c>
      <c r="G119" s="3">
        <v>0.36946969439130234</v>
      </c>
      <c r="H119" s="3">
        <v>0.32841749593301589</v>
      </c>
      <c r="I119" s="3">
        <v>0</v>
      </c>
      <c r="J119" s="3">
        <v>0</v>
      </c>
      <c r="K119" s="3">
        <v>0.17220477030462977</v>
      </c>
      <c r="L119" s="3">
        <v>0.23843737426794892</v>
      </c>
      <c r="M119" s="3">
        <v>0</v>
      </c>
      <c r="N119" s="3">
        <v>0</v>
      </c>
      <c r="O119" s="3">
        <v>18</v>
      </c>
      <c r="P119" s="3">
        <v>16</v>
      </c>
      <c r="Q119" s="3">
        <v>0</v>
      </c>
      <c r="R119" s="3">
        <v>0</v>
      </c>
      <c r="S119" s="3">
        <v>13</v>
      </c>
      <c r="T119" s="3">
        <v>18</v>
      </c>
    </row>
    <row r="120" spans="1:20">
      <c r="A120" s="3" t="s">
        <v>167</v>
      </c>
      <c r="B120" s="5" t="s">
        <v>124</v>
      </c>
      <c r="C120" s="3" t="s">
        <v>67</v>
      </c>
      <c r="D120" s="3" t="s">
        <v>169</v>
      </c>
      <c r="E120" s="3">
        <v>0.10590315239101199</v>
      </c>
      <c r="F120" s="3">
        <v>4.4767115609508287E-2</v>
      </c>
      <c r="G120" s="3">
        <v>2.7128893644116605E-2</v>
      </c>
      <c r="H120" s="3">
        <v>5.4257785604318182E-2</v>
      </c>
      <c r="I120" s="3">
        <v>0</v>
      </c>
      <c r="J120" s="3">
        <v>3.0474860222188281E-2</v>
      </c>
      <c r="K120" s="3">
        <v>5.2522918107974763E-2</v>
      </c>
      <c r="L120" s="3">
        <v>7.0030557477299679E-2</v>
      </c>
      <c r="M120" s="3">
        <v>8</v>
      </c>
      <c r="N120" s="3">
        <v>3</v>
      </c>
      <c r="O120" s="3">
        <v>1</v>
      </c>
      <c r="P120" s="3">
        <v>2</v>
      </c>
      <c r="Q120" s="3">
        <v>0</v>
      </c>
      <c r="R120" s="3">
        <v>1</v>
      </c>
      <c r="S120" s="3">
        <v>3</v>
      </c>
      <c r="T120" s="3">
        <v>4</v>
      </c>
    </row>
    <row r="121" spans="1:20">
      <c r="A121" s="3" t="s">
        <v>167</v>
      </c>
      <c r="B121" s="5" t="s">
        <v>125</v>
      </c>
      <c r="C121" s="3" t="s">
        <v>74</v>
      </c>
      <c r="D121" s="3" t="s">
        <v>85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</row>
    <row r="122" spans="1:20">
      <c r="A122" s="3" t="s">
        <v>167</v>
      </c>
      <c r="B122" s="5" t="s">
        <v>126</v>
      </c>
      <c r="C122" s="3" t="s">
        <v>74</v>
      </c>
      <c r="D122" s="3" t="s">
        <v>85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</row>
    <row r="123" spans="1:20">
      <c r="A123" s="3" t="s">
        <v>167</v>
      </c>
      <c r="B123" s="5" t="s">
        <v>127</v>
      </c>
      <c r="C123" s="3" t="s">
        <v>67</v>
      </c>
      <c r="D123" s="3" t="s">
        <v>169</v>
      </c>
      <c r="E123" s="3">
        <v>0.19839498854036744</v>
      </c>
      <c r="F123" s="3">
        <v>5.5910022114931748E-2</v>
      </c>
      <c r="G123" s="3">
        <v>0.57598550610347132</v>
      </c>
      <c r="H123" s="3">
        <v>0.50822248961250005</v>
      </c>
      <c r="I123" s="3">
        <v>3.8060303789317927E-2</v>
      </c>
      <c r="J123" s="3">
        <v>0.15224122311870478</v>
      </c>
      <c r="K123" s="3">
        <v>0.1967889246141587</v>
      </c>
      <c r="L123" s="3">
        <v>0.1967889246141587</v>
      </c>
      <c r="M123" s="3">
        <v>12</v>
      </c>
      <c r="N123" s="3">
        <v>3</v>
      </c>
      <c r="O123" s="3">
        <v>17</v>
      </c>
      <c r="P123" s="3">
        <v>15</v>
      </c>
      <c r="Q123" s="3">
        <v>1</v>
      </c>
      <c r="R123" s="3">
        <v>4</v>
      </c>
      <c r="S123" s="3">
        <v>9</v>
      </c>
      <c r="T123" s="3">
        <v>9</v>
      </c>
    </row>
    <row r="124" spans="1:20">
      <c r="A124" s="3" t="s">
        <v>167</v>
      </c>
      <c r="B124" s="5" t="s">
        <v>128</v>
      </c>
      <c r="C124" s="3" t="s">
        <v>67</v>
      </c>
      <c r="D124" s="3" t="s">
        <v>169</v>
      </c>
      <c r="E124" s="3">
        <v>8.5271119323844111E-2</v>
      </c>
      <c r="F124" s="3">
        <v>7.6897267653569787E-2</v>
      </c>
      <c r="G124" s="3">
        <v>0.10484950786780201</v>
      </c>
      <c r="H124" s="3">
        <v>0</v>
      </c>
      <c r="I124" s="3">
        <v>0.11778121037505143</v>
      </c>
      <c r="J124" s="3">
        <v>0.15704162204587113</v>
      </c>
      <c r="K124" s="3">
        <v>0</v>
      </c>
      <c r="L124" s="3">
        <v>2.2554886755076248E-2</v>
      </c>
      <c r="M124" s="3">
        <v>5</v>
      </c>
      <c r="N124" s="3">
        <v>4</v>
      </c>
      <c r="O124" s="3">
        <v>3</v>
      </c>
      <c r="P124" s="3">
        <v>0</v>
      </c>
      <c r="Q124" s="3">
        <v>3</v>
      </c>
      <c r="R124" s="3">
        <v>4</v>
      </c>
      <c r="S124" s="3">
        <v>0</v>
      </c>
      <c r="T124" s="3">
        <v>1</v>
      </c>
    </row>
    <row r="125" spans="1:20">
      <c r="A125" s="3" t="s">
        <v>167</v>
      </c>
      <c r="B125" s="5" t="s">
        <v>129</v>
      </c>
      <c r="C125" s="3" t="s">
        <v>67</v>
      </c>
      <c r="D125" s="3" t="s">
        <v>196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1:20">
      <c r="A126" s="3" t="s">
        <v>167</v>
      </c>
      <c r="B126" s="5" t="s">
        <v>130</v>
      </c>
      <c r="C126" s="3" t="s">
        <v>67</v>
      </c>
      <c r="D126" s="3" t="s">
        <v>85</v>
      </c>
      <c r="E126" s="3">
        <v>0.11538400603363592</v>
      </c>
      <c r="F126" s="3">
        <v>2.4387419170132135E-2</v>
      </c>
      <c r="G126" s="3">
        <v>2.9557575551304185E-2</v>
      </c>
      <c r="H126" s="3">
        <v>2.9557574633971427E-2</v>
      </c>
      <c r="I126" s="3">
        <v>1.6601542033816773E-2</v>
      </c>
      <c r="J126" s="3">
        <v>1.6601542901992093E-2</v>
      </c>
      <c r="K126" s="3">
        <v>2.861248491215387E-2</v>
      </c>
      <c r="L126" s="3">
        <v>2.861248491215387E-2</v>
      </c>
      <c r="M126" s="3">
        <v>16</v>
      </c>
      <c r="N126" s="3">
        <v>3</v>
      </c>
      <c r="O126" s="3">
        <v>2</v>
      </c>
      <c r="P126" s="3">
        <v>2</v>
      </c>
      <c r="Q126" s="3">
        <v>1</v>
      </c>
      <c r="R126" s="3">
        <v>1</v>
      </c>
      <c r="S126" s="3">
        <v>3</v>
      </c>
      <c r="T126" s="3">
        <v>3</v>
      </c>
    </row>
    <row r="127" spans="1:20">
      <c r="A127" s="3" t="s">
        <v>167</v>
      </c>
      <c r="B127" s="5" t="s">
        <v>131</v>
      </c>
      <c r="C127" s="3" t="s">
        <v>67</v>
      </c>
      <c r="D127" s="3" t="s">
        <v>85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1:20">
      <c r="A128" s="3" t="s">
        <v>167</v>
      </c>
      <c r="B128" s="5" t="s">
        <v>132</v>
      </c>
      <c r="C128" s="3" t="s">
        <v>67</v>
      </c>
      <c r="D128" s="3" t="s">
        <v>169</v>
      </c>
      <c r="E128" s="3">
        <v>0.11182389825253482</v>
      </c>
      <c r="F128" s="3">
        <v>7.2030351979293222E-2</v>
      </c>
      <c r="G128" s="3">
        <v>0</v>
      </c>
      <c r="H128" s="3">
        <v>0</v>
      </c>
      <c r="I128" s="3">
        <v>0</v>
      </c>
      <c r="J128" s="3">
        <v>0</v>
      </c>
      <c r="K128" s="3">
        <v>2.1127362276906866E-2</v>
      </c>
      <c r="L128" s="3">
        <v>2.1127362276906866E-2</v>
      </c>
      <c r="M128" s="3">
        <v>7</v>
      </c>
      <c r="N128" s="3">
        <v>4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1</v>
      </c>
    </row>
    <row r="129" spans="1:20">
      <c r="A129" s="3" t="s">
        <v>167</v>
      </c>
      <c r="B129" s="5" t="s">
        <v>133</v>
      </c>
      <c r="C129" s="3" t="s">
        <v>69</v>
      </c>
      <c r="D129" s="3" t="s">
        <v>169</v>
      </c>
      <c r="E129" s="3">
        <v>0.47623115697845014</v>
      </c>
      <c r="F129" s="3">
        <v>0.21473199269298734</v>
      </c>
      <c r="G129" s="3">
        <v>0.68317037830844585</v>
      </c>
      <c r="H129" s="3">
        <v>0.82956400505721695</v>
      </c>
      <c r="I129" s="3">
        <v>0.54816412375810097</v>
      </c>
      <c r="J129" s="3">
        <v>0.49334773718184044</v>
      </c>
      <c r="K129" s="3">
        <v>0.47237593015348373</v>
      </c>
      <c r="L129" s="3">
        <v>0.85027667427627063</v>
      </c>
      <c r="M129" s="3">
        <v>20</v>
      </c>
      <c r="N129" s="3">
        <v>8</v>
      </c>
      <c r="O129" s="3">
        <v>14</v>
      </c>
      <c r="P129" s="3">
        <v>17</v>
      </c>
      <c r="Q129" s="3">
        <v>10</v>
      </c>
      <c r="R129" s="3">
        <v>9</v>
      </c>
      <c r="S129" s="3">
        <v>15</v>
      </c>
      <c r="T129" s="3">
        <v>27</v>
      </c>
    </row>
    <row r="130" spans="1:20">
      <c r="A130" s="3" t="s">
        <v>167</v>
      </c>
      <c r="B130" s="5" t="s">
        <v>134</v>
      </c>
      <c r="C130" s="3" t="s">
        <v>67</v>
      </c>
      <c r="D130" s="3" t="s">
        <v>169</v>
      </c>
      <c r="E130" s="3">
        <v>4.0191482993404234E-2</v>
      </c>
      <c r="F130" s="3">
        <v>4.5305715018822967E-2</v>
      </c>
      <c r="G130" s="3">
        <v>0.31299025066269559</v>
      </c>
      <c r="H130" s="3">
        <v>0.19767804691509555</v>
      </c>
      <c r="I130" s="3">
        <v>1.4063726691067713</v>
      </c>
      <c r="J130" s="3">
        <v>1.5544119787215525</v>
      </c>
      <c r="K130" s="3">
        <v>2.1261931463383978E-2</v>
      </c>
      <c r="L130" s="3">
        <v>4.2523862926767957E-2</v>
      </c>
      <c r="M130" s="3">
        <v>5</v>
      </c>
      <c r="N130" s="3">
        <v>5</v>
      </c>
      <c r="O130" s="3">
        <v>19</v>
      </c>
      <c r="P130" s="3">
        <v>12</v>
      </c>
      <c r="Q130" s="3">
        <v>76</v>
      </c>
      <c r="R130" s="3">
        <v>84</v>
      </c>
      <c r="S130" s="3">
        <v>2</v>
      </c>
      <c r="T130" s="3">
        <v>4</v>
      </c>
    </row>
    <row r="131" spans="1:20">
      <c r="A131" s="3" t="s">
        <v>167</v>
      </c>
      <c r="B131" s="5" t="s">
        <v>135</v>
      </c>
      <c r="C131" s="3" t="s">
        <v>69</v>
      </c>
      <c r="D131" s="3" t="s">
        <v>181</v>
      </c>
      <c r="E131" s="3">
        <v>7.1434673546767524E-2</v>
      </c>
      <c r="F131" s="3">
        <v>0.10736599634649367</v>
      </c>
      <c r="G131" s="3">
        <v>0.19519153665955594</v>
      </c>
      <c r="H131" s="3">
        <v>0.29278729590254715</v>
      </c>
      <c r="I131" s="3">
        <v>5.48164123758101E-2</v>
      </c>
      <c r="J131" s="3">
        <v>5.4816415242426718E-2</v>
      </c>
      <c r="K131" s="3">
        <v>0.18895037206139348</v>
      </c>
      <c r="L131" s="3">
        <v>0.12596691470759566</v>
      </c>
      <c r="M131" s="3">
        <v>3</v>
      </c>
      <c r="N131" s="3">
        <v>4</v>
      </c>
      <c r="O131" s="3">
        <v>4</v>
      </c>
      <c r="P131" s="3">
        <v>6</v>
      </c>
      <c r="Q131" s="3">
        <v>1</v>
      </c>
      <c r="R131" s="3">
        <v>1</v>
      </c>
      <c r="S131" s="3">
        <v>6</v>
      </c>
      <c r="T131" s="3">
        <v>4</v>
      </c>
    </row>
    <row r="132" spans="1:20">
      <c r="A132" s="3" t="s">
        <v>167</v>
      </c>
      <c r="B132" s="5" t="s">
        <v>136</v>
      </c>
      <c r="C132" s="3" t="s">
        <v>67</v>
      </c>
      <c r="D132" s="3" t="s">
        <v>197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</row>
    <row r="133" spans="1:20">
      <c r="A133" s="3" t="s">
        <v>167</v>
      </c>
      <c r="B133" s="5" t="s">
        <v>137</v>
      </c>
      <c r="C133" s="3" t="s">
        <v>67</v>
      </c>
      <c r="D133" s="3" t="s">
        <v>86</v>
      </c>
      <c r="E133" s="3">
        <v>0</v>
      </c>
      <c r="F133" s="3">
        <v>1.7003180696307265E-2</v>
      </c>
      <c r="G133" s="3">
        <v>0</v>
      </c>
      <c r="H133" s="3">
        <v>0</v>
      </c>
      <c r="I133" s="3">
        <v>0</v>
      </c>
      <c r="J133" s="3">
        <v>0</v>
      </c>
      <c r="K133" s="3">
        <v>6.6496478879507666E-3</v>
      </c>
      <c r="L133" s="3">
        <v>6.6496478879507666E-3</v>
      </c>
      <c r="M133" s="3">
        <v>0</v>
      </c>
      <c r="N133" s="3">
        <v>3</v>
      </c>
      <c r="O133" s="3">
        <v>0</v>
      </c>
      <c r="P133" s="3">
        <v>0</v>
      </c>
      <c r="Q133" s="3">
        <v>0</v>
      </c>
      <c r="R133" s="3">
        <v>0</v>
      </c>
      <c r="S133" s="3">
        <v>1</v>
      </c>
      <c r="T133" s="3">
        <v>1</v>
      </c>
    </row>
    <row r="134" spans="1:20">
      <c r="A134" s="3" t="s">
        <v>167</v>
      </c>
      <c r="B134" s="5" t="s">
        <v>138</v>
      </c>
      <c r="C134" s="3" t="s">
        <v>67</v>
      </c>
      <c r="D134" s="3" t="s">
        <v>86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5.6770803397130695E-3</v>
      </c>
      <c r="L134" s="3">
        <v>5.6770803397130695E-3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1</v>
      </c>
      <c r="T134" s="3">
        <v>1</v>
      </c>
    </row>
    <row r="135" spans="1:20">
      <c r="A135" s="3" t="s">
        <v>167</v>
      </c>
      <c r="B135" s="5" t="s">
        <v>139</v>
      </c>
      <c r="C135" s="3" t="s">
        <v>67</v>
      </c>
      <c r="D135" s="3" t="s">
        <v>85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1:20">
      <c r="A136" s="3" t="s">
        <v>167</v>
      </c>
      <c r="B136" s="5" t="s">
        <v>140</v>
      </c>
      <c r="C136" s="3" t="s">
        <v>67</v>
      </c>
      <c r="D136" s="3" t="s">
        <v>85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1:20">
      <c r="A137" s="3" t="s">
        <v>167</v>
      </c>
      <c r="B137" s="5" t="s">
        <v>141</v>
      </c>
      <c r="C137" s="3" t="s">
        <v>67</v>
      </c>
      <c r="D137" s="3" t="s">
        <v>198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</row>
    <row r="138" spans="1:20">
      <c r="A138" s="3" t="s">
        <v>167</v>
      </c>
      <c r="B138" s="5" t="s">
        <v>142</v>
      </c>
      <c r="C138" s="3" t="s">
        <v>67</v>
      </c>
      <c r="D138" s="3" t="s">
        <v>85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</row>
    <row r="139" spans="1:20">
      <c r="A139" s="3" t="s">
        <v>167</v>
      </c>
      <c r="B139" s="5" t="s">
        <v>143</v>
      </c>
      <c r="C139" s="3" t="s">
        <v>67</v>
      </c>
      <c r="D139" s="3" t="s">
        <v>86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</row>
    <row r="140" spans="1:20">
      <c r="A140" s="3" t="s">
        <v>167</v>
      </c>
      <c r="B140" s="5" t="s">
        <v>144</v>
      </c>
      <c r="C140" s="3" t="s">
        <v>67</v>
      </c>
      <c r="D140" s="3" t="s">
        <v>86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1:20">
      <c r="A141" s="3" t="s">
        <v>167</v>
      </c>
      <c r="B141" s="5" t="s">
        <v>145</v>
      </c>
      <c r="C141" s="3" t="s">
        <v>67</v>
      </c>
      <c r="D141" s="3" t="s">
        <v>86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</row>
    <row r="142" spans="1:20">
      <c r="A142" s="3" t="s">
        <v>199</v>
      </c>
      <c r="B142" s="5" t="s">
        <v>146</v>
      </c>
      <c r="C142" s="3" t="s">
        <v>69</v>
      </c>
      <c r="D142" s="3" t="s">
        <v>171</v>
      </c>
      <c r="E142" s="3">
        <v>0.31237934801804279</v>
      </c>
      <c r="F142" s="3">
        <v>4.2255429255179437E-2</v>
      </c>
      <c r="G142" s="3">
        <v>0.33288853653077732</v>
      </c>
      <c r="H142" s="3">
        <v>0.33288852619943071</v>
      </c>
      <c r="I142" s="3">
        <v>0.287650480783954</v>
      </c>
      <c r="J142" s="3">
        <v>0.34518059499191478</v>
      </c>
      <c r="K142" s="3">
        <v>0.33050725146052323</v>
      </c>
      <c r="L142" s="3">
        <v>0.24788043859539244</v>
      </c>
      <c r="M142" s="3">
        <v>25</v>
      </c>
      <c r="N142" s="3">
        <v>3</v>
      </c>
      <c r="O142" s="3">
        <v>13</v>
      </c>
      <c r="P142" s="3">
        <v>13</v>
      </c>
      <c r="Q142" s="3">
        <v>10</v>
      </c>
      <c r="R142" s="3">
        <v>12</v>
      </c>
      <c r="S142" s="3">
        <v>20</v>
      </c>
      <c r="T142" s="3">
        <v>15</v>
      </c>
    </row>
    <row r="143" spans="1:20">
      <c r="A143" s="3" t="s">
        <v>200</v>
      </c>
      <c r="B143" s="5" t="s">
        <v>147</v>
      </c>
      <c r="C143" s="3" t="s">
        <v>69</v>
      </c>
      <c r="D143" s="3" t="s">
        <v>171</v>
      </c>
      <c r="E143" s="3">
        <v>0.19415577938352199</v>
      </c>
      <c r="F143" s="3">
        <v>0.10943072704546471</v>
      </c>
      <c r="G143" s="3">
        <v>0.31262820294648658</v>
      </c>
      <c r="H143" s="3">
        <v>0.397890427765</v>
      </c>
      <c r="I143" s="3">
        <v>0.31926042372724561</v>
      </c>
      <c r="J143" s="3">
        <v>0.25540835233833986</v>
      </c>
      <c r="K143" s="3">
        <v>0.12838935537504942</v>
      </c>
      <c r="L143" s="3">
        <v>0.14673069185719934</v>
      </c>
      <c r="M143" s="3">
        <v>14</v>
      </c>
      <c r="N143" s="3">
        <v>7</v>
      </c>
      <c r="O143" s="3">
        <v>11</v>
      </c>
      <c r="P143" s="3">
        <v>14</v>
      </c>
      <c r="Q143" s="3">
        <v>10</v>
      </c>
      <c r="R143" s="3">
        <v>8</v>
      </c>
      <c r="S143" s="3">
        <v>7</v>
      </c>
      <c r="T143" s="3">
        <v>8</v>
      </c>
    </row>
    <row r="144" spans="1:20">
      <c r="A144" s="3" t="s">
        <v>201</v>
      </c>
      <c r="B144" s="5" t="s">
        <v>148</v>
      </c>
      <c r="C144" s="3" t="s">
        <v>69</v>
      </c>
      <c r="D144" s="3" t="s">
        <v>174</v>
      </c>
      <c r="E144" s="3">
        <v>0.20465068637722589</v>
      </c>
      <c r="F144" s="3">
        <v>0.11053982225200658</v>
      </c>
      <c r="G144" s="3">
        <v>0.36697327753730702</v>
      </c>
      <c r="H144" s="3">
        <v>0.41066055973718751</v>
      </c>
      <c r="I144" s="3">
        <v>0.18648691642716475</v>
      </c>
      <c r="J144" s="3">
        <v>0.19630202755733892</v>
      </c>
      <c r="K144" s="3">
        <v>0.14660676390799562</v>
      </c>
      <c r="L144" s="3">
        <v>0.14096804221922657</v>
      </c>
      <c r="M144" s="3">
        <v>48</v>
      </c>
      <c r="N144" s="3">
        <v>23</v>
      </c>
      <c r="O144" s="3">
        <v>42</v>
      </c>
      <c r="P144" s="3">
        <v>47</v>
      </c>
      <c r="Q144" s="3">
        <v>19</v>
      </c>
      <c r="R144" s="3">
        <v>20</v>
      </c>
      <c r="S144" s="3">
        <v>26</v>
      </c>
      <c r="T144" s="3">
        <v>25</v>
      </c>
    </row>
    <row r="145" spans="1:27">
      <c r="A145" s="3" t="s">
        <v>202</v>
      </c>
      <c r="B145" s="5" t="s">
        <v>149</v>
      </c>
      <c r="C145" s="3" t="s">
        <v>69</v>
      </c>
      <c r="D145" s="3" t="s">
        <v>85</v>
      </c>
      <c r="E145" s="3">
        <v>0.34575686739531314</v>
      </c>
      <c r="F145" s="3">
        <v>9.7438318602126109E-2</v>
      </c>
      <c r="G145" s="3">
        <v>2.3619067221361794E-2</v>
      </c>
      <c r="H145" s="3">
        <v>2.3619066488333333E-2</v>
      </c>
      <c r="I145" s="3">
        <v>0.30511966523339046</v>
      </c>
      <c r="J145" s="3">
        <v>0.27858753499918237</v>
      </c>
      <c r="K145" s="3">
        <v>1.0974651747127513</v>
      </c>
      <c r="L145" s="3">
        <v>1.0593587450352251</v>
      </c>
      <c r="M145" s="3">
        <v>60</v>
      </c>
      <c r="N145" s="3">
        <v>15</v>
      </c>
      <c r="O145" s="3">
        <v>2</v>
      </c>
      <c r="P145" s="3">
        <v>2</v>
      </c>
      <c r="Q145" s="3">
        <v>23</v>
      </c>
      <c r="R145" s="3">
        <v>21</v>
      </c>
      <c r="S145" s="3">
        <v>144</v>
      </c>
      <c r="T145" s="3">
        <v>139</v>
      </c>
    </row>
    <row r="146" spans="1:27">
      <c r="A146" s="3" t="s">
        <v>203</v>
      </c>
      <c r="B146" s="5" t="s">
        <v>150</v>
      </c>
      <c r="C146" s="3" t="s">
        <v>69</v>
      </c>
      <c r="D146" s="3" t="s">
        <v>204</v>
      </c>
      <c r="E146" s="3">
        <v>1.8383316377963139</v>
      </c>
      <c r="F146" s="3">
        <v>0.93417363987811697</v>
      </c>
      <c r="G146" s="3">
        <v>4.2415120916121509</v>
      </c>
      <c r="H146" s="3">
        <v>4.4225521046079752</v>
      </c>
      <c r="I146" s="3">
        <v>5.3941176991542994</v>
      </c>
      <c r="J146" s="3">
        <v>5.5200130149123705</v>
      </c>
      <c r="K146" s="3">
        <v>5.7248813561734533</v>
      </c>
      <c r="L146" s="3">
        <v>5.7081907399746967</v>
      </c>
      <c r="M146" s="3">
        <v>437</v>
      </c>
      <c r="N146" s="3">
        <v>197</v>
      </c>
      <c r="O146" s="3">
        <v>492</v>
      </c>
      <c r="P146" s="3">
        <v>513</v>
      </c>
      <c r="Q146" s="3">
        <v>557</v>
      </c>
      <c r="R146" s="3">
        <v>570</v>
      </c>
      <c r="S146" s="3">
        <v>1029</v>
      </c>
      <c r="T146" s="3">
        <v>1026</v>
      </c>
    </row>
    <row r="147" spans="1:27">
      <c r="A147" s="3" t="s">
        <v>205</v>
      </c>
      <c r="B147" s="5" t="s">
        <v>151</v>
      </c>
      <c r="C147" s="3" t="s">
        <v>67</v>
      </c>
      <c r="D147" s="3" t="s">
        <v>181</v>
      </c>
      <c r="E147" s="3">
        <v>2.7102237072962128</v>
      </c>
      <c r="F147" s="3">
        <v>1.2748978691854138</v>
      </c>
      <c r="G147" s="3">
        <v>2.6993496251430122</v>
      </c>
      <c r="H147" s="3">
        <v>2.6004205005843715</v>
      </c>
      <c r="I147" s="3">
        <v>1.9209707790495638</v>
      </c>
      <c r="J147" s="3">
        <v>1.9527224642916927</v>
      </c>
      <c r="K147" s="3">
        <v>2.2162949378676564</v>
      </c>
      <c r="L147" s="3">
        <v>2.2618977143669907</v>
      </c>
      <c r="M147" s="3">
        <v>393</v>
      </c>
      <c r="N147" s="3">
        <v>164</v>
      </c>
      <c r="O147" s="3">
        <v>191</v>
      </c>
      <c r="P147" s="3">
        <v>184</v>
      </c>
      <c r="Q147" s="3">
        <v>121</v>
      </c>
      <c r="R147" s="3">
        <v>123</v>
      </c>
      <c r="S147" s="3">
        <v>243</v>
      </c>
      <c r="T147" s="3">
        <v>248</v>
      </c>
    </row>
    <row r="148" spans="1:27">
      <c r="A148" s="3" t="s">
        <v>206</v>
      </c>
      <c r="B148" s="5" t="s">
        <v>152</v>
      </c>
      <c r="C148" s="3" t="s">
        <v>67</v>
      </c>
      <c r="D148" s="3" t="s">
        <v>86</v>
      </c>
      <c r="E148" s="3">
        <v>0</v>
      </c>
      <c r="F148" s="3">
        <v>3.9298327392017713E-3</v>
      </c>
      <c r="G148" s="3">
        <v>0</v>
      </c>
      <c r="H148" s="3">
        <v>7.1444413825207179E-3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</v>
      </c>
      <c r="O148" s="3">
        <v>0</v>
      </c>
      <c r="P148" s="3">
        <v>1</v>
      </c>
      <c r="Q148" s="3">
        <v>0</v>
      </c>
      <c r="R148" s="3">
        <v>0</v>
      </c>
      <c r="S148" s="3">
        <v>0</v>
      </c>
      <c r="T148" s="3">
        <v>0</v>
      </c>
    </row>
    <row r="149" spans="1:27">
      <c r="A149" s="3" t="s">
        <v>207</v>
      </c>
      <c r="B149" s="5" t="s">
        <v>153</v>
      </c>
      <c r="C149" s="3" t="s">
        <v>67</v>
      </c>
      <c r="D149" s="3" t="s">
        <v>86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</row>
    <row r="150" spans="1:27">
      <c r="A150" s="3" t="s">
        <v>208</v>
      </c>
      <c r="B150" s="5" t="s">
        <v>154</v>
      </c>
      <c r="C150" s="3" t="s">
        <v>67</v>
      </c>
      <c r="D150" s="3" t="s">
        <v>209</v>
      </c>
      <c r="E150" s="3">
        <v>0.23934721079175555</v>
      </c>
      <c r="F150" s="3">
        <v>6.3771699554081157E-2</v>
      </c>
      <c r="G150" s="3">
        <v>7.1345872020389417E-2</v>
      </c>
      <c r="H150" s="3">
        <v>8.9182337257672412E-2</v>
      </c>
      <c r="I150" s="3">
        <v>0.15027257875437597</v>
      </c>
      <c r="J150" s="3">
        <v>0.15027258661285944</v>
      </c>
      <c r="K150" s="3">
        <v>0.30503539949451397</v>
      </c>
      <c r="L150" s="3">
        <v>0.33956770887125137</v>
      </c>
      <c r="M150" s="3">
        <v>55</v>
      </c>
      <c r="N150" s="3">
        <v>13</v>
      </c>
      <c r="O150" s="3">
        <v>8</v>
      </c>
      <c r="P150" s="3">
        <v>10</v>
      </c>
      <c r="Q150" s="3">
        <v>15</v>
      </c>
      <c r="R150" s="3">
        <v>15</v>
      </c>
      <c r="S150" s="3">
        <v>53</v>
      </c>
      <c r="T150" s="3">
        <v>59</v>
      </c>
    </row>
    <row r="151" spans="1:27">
      <c r="A151" s="3" t="s">
        <v>210</v>
      </c>
      <c r="B151" s="5" t="s">
        <v>155</v>
      </c>
      <c r="C151" s="3" t="s">
        <v>69</v>
      </c>
      <c r="D151" s="3" t="s">
        <v>85</v>
      </c>
      <c r="E151" s="3">
        <v>0.23469005613201166</v>
      </c>
      <c r="F151" s="3">
        <v>0.13477257962441441</v>
      </c>
      <c r="G151" s="3">
        <v>0.5081828778996158</v>
      </c>
      <c r="H151" s="3">
        <v>0.47188408626164913</v>
      </c>
      <c r="I151" s="3">
        <v>0.31601180888931929</v>
      </c>
      <c r="J151" s="3">
        <v>0.32620575526721302</v>
      </c>
      <c r="K151" s="3">
        <v>0.14055255746321199</v>
      </c>
      <c r="L151" s="3">
        <v>0.19325976651191648</v>
      </c>
      <c r="M151" s="3">
        <v>53</v>
      </c>
      <c r="N151" s="3">
        <v>27</v>
      </c>
      <c r="O151" s="3">
        <v>56</v>
      </c>
      <c r="P151" s="3">
        <v>52</v>
      </c>
      <c r="Q151" s="3">
        <v>31</v>
      </c>
      <c r="R151" s="3">
        <v>32</v>
      </c>
      <c r="S151" s="3">
        <v>24</v>
      </c>
      <c r="T151" s="3">
        <v>33</v>
      </c>
    </row>
    <row r="152" spans="1:27">
      <c r="A152" s="3" t="s">
        <v>211</v>
      </c>
      <c r="B152" s="5" t="s">
        <v>156</v>
      </c>
      <c r="C152" s="3" t="s">
        <v>67</v>
      </c>
      <c r="D152" s="3" t="s">
        <v>85</v>
      </c>
      <c r="E152" s="3">
        <v>1.0907847304059175</v>
      </c>
      <c r="F152" s="3">
        <v>0.78636150590459564</v>
      </c>
      <c r="G152" s="3">
        <v>1.0916993985029435</v>
      </c>
      <c r="H152" s="3">
        <v>1.0657065226067588</v>
      </c>
      <c r="I152" s="3">
        <v>0.8321627225493583</v>
      </c>
      <c r="J152" s="3">
        <v>0.81756341929408294</v>
      </c>
      <c r="K152" s="3">
        <v>0.39420048308620703</v>
      </c>
      <c r="L152" s="3">
        <v>0.45291119333308888</v>
      </c>
      <c r="M152" s="3">
        <v>172</v>
      </c>
      <c r="N152" s="3">
        <v>110</v>
      </c>
      <c r="O152" s="3">
        <v>84</v>
      </c>
      <c r="P152" s="3">
        <v>82</v>
      </c>
      <c r="Q152" s="3">
        <v>57</v>
      </c>
      <c r="R152" s="3">
        <v>56</v>
      </c>
      <c r="S152" s="3">
        <v>47</v>
      </c>
      <c r="T152" s="3">
        <v>54</v>
      </c>
    </row>
    <row r="153" spans="1:27">
      <c r="A153" s="3" t="s">
        <v>212</v>
      </c>
      <c r="B153" s="5" t="s">
        <v>157</v>
      </c>
      <c r="C153" s="3" t="s">
        <v>67</v>
      </c>
      <c r="D153" s="3" t="s">
        <v>85</v>
      </c>
      <c r="E153" s="3">
        <v>0</v>
      </c>
      <c r="F153" s="3">
        <v>9.5476473261143693E-3</v>
      </c>
      <c r="G153" s="3">
        <v>3.471527329851163E-2</v>
      </c>
      <c r="H153" s="3">
        <v>5.2072908331661075E-2</v>
      </c>
      <c r="I153" s="3">
        <v>5.849536622653561E-2</v>
      </c>
      <c r="J153" s="3">
        <v>5.8495369285542602E-2</v>
      </c>
      <c r="K153" s="3">
        <v>3.360526751427468E-2</v>
      </c>
      <c r="L153" s="3">
        <v>3.360526751427468E-2</v>
      </c>
      <c r="M153" s="3">
        <v>0</v>
      </c>
      <c r="N153" s="3">
        <v>1</v>
      </c>
      <c r="O153" s="3">
        <v>2</v>
      </c>
      <c r="P153" s="3">
        <v>3</v>
      </c>
      <c r="Q153" s="3">
        <v>3</v>
      </c>
      <c r="R153" s="3">
        <v>3</v>
      </c>
      <c r="S153" s="3">
        <v>3</v>
      </c>
      <c r="T153" s="3">
        <v>3</v>
      </c>
    </row>
    <row r="154" spans="1:27">
      <c r="A154" s="3" t="s">
        <v>167</v>
      </c>
      <c r="B154" s="5" t="s">
        <v>158</v>
      </c>
      <c r="C154" s="3" t="s">
        <v>69</v>
      </c>
      <c r="D154" s="3" t="s">
        <v>171</v>
      </c>
      <c r="E154" s="3">
        <v>7.6024853373065845E-2</v>
      </c>
      <c r="F154" s="3">
        <v>0.10283851457284635</v>
      </c>
      <c r="G154" s="3">
        <v>3.1160094707700196E-2</v>
      </c>
      <c r="H154" s="3">
        <v>0.12464037496253012</v>
      </c>
      <c r="I154" s="3">
        <v>0.14001300510447881</v>
      </c>
      <c r="J154" s="3">
        <v>3.500325310660983E-2</v>
      </c>
      <c r="K154" s="3">
        <v>4.021835228616006E-2</v>
      </c>
      <c r="L154" s="3">
        <v>8.043670457232012E-2</v>
      </c>
      <c r="M154" s="3">
        <v>5</v>
      </c>
      <c r="N154" s="3">
        <v>6</v>
      </c>
      <c r="O154" s="3">
        <v>1</v>
      </c>
      <c r="P154" s="3">
        <v>4</v>
      </c>
      <c r="Q154" s="3">
        <v>4</v>
      </c>
      <c r="R154" s="3">
        <v>1</v>
      </c>
      <c r="S154" s="3">
        <v>2</v>
      </c>
      <c r="T154" s="3">
        <v>4</v>
      </c>
    </row>
    <row r="155" spans="1:27">
      <c r="A155" s="3" t="s">
        <v>213</v>
      </c>
      <c r="B155" s="5" t="s">
        <v>159</v>
      </c>
      <c r="C155" s="3" t="s">
        <v>69</v>
      </c>
      <c r="D155" s="3" t="s">
        <v>214</v>
      </c>
      <c r="E155" s="5">
        <v>0.12019167295170409</v>
      </c>
      <c r="F155" s="5">
        <v>9.0323774704193088E-2</v>
      </c>
      <c r="G155" s="5">
        <v>4.1052188265700257E-2</v>
      </c>
      <c r="H155" s="5">
        <v>4.1052186991626986E-2</v>
      </c>
      <c r="I155" s="5">
        <v>0</v>
      </c>
      <c r="J155" s="5">
        <v>4.611539694997803E-2</v>
      </c>
      <c r="K155" s="5">
        <v>7.9479124755982969E-2</v>
      </c>
      <c r="L155" s="5">
        <v>7.9479124755982969E-2</v>
      </c>
      <c r="M155" s="3">
        <v>6</v>
      </c>
      <c r="N155" s="3">
        <v>4</v>
      </c>
      <c r="O155" s="3">
        <v>1</v>
      </c>
      <c r="P155" s="3">
        <v>1</v>
      </c>
      <c r="Q155" s="3">
        <v>0</v>
      </c>
      <c r="R155" s="3">
        <v>1</v>
      </c>
      <c r="S155" s="3">
        <v>3</v>
      </c>
      <c r="T155" s="3">
        <v>3</v>
      </c>
    </row>
    <row r="156" spans="1:27">
      <c r="A156" s="3" t="s">
        <v>167</v>
      </c>
      <c r="B156" s="5" t="s">
        <v>160</v>
      </c>
      <c r="C156" s="3" t="s">
        <v>69</v>
      </c>
      <c r="D156" s="3" t="s">
        <v>194</v>
      </c>
      <c r="E156" s="5">
        <v>4.998069568288685E-2</v>
      </c>
      <c r="F156" s="5">
        <v>4.2255429255179437E-2</v>
      </c>
      <c r="G156" s="5">
        <v>7.6820431507102466E-2</v>
      </c>
      <c r="H156" s="5">
        <v>5.1213619415297028E-2</v>
      </c>
      <c r="I156" s="5">
        <v>5.7530096156790798E-2</v>
      </c>
      <c r="J156" s="5">
        <v>8.6295148747978695E-2</v>
      </c>
      <c r="K156" s="5">
        <v>9.9152175438156978E-2</v>
      </c>
      <c r="L156" s="5">
        <v>0.1322029005842093</v>
      </c>
      <c r="M156" s="3">
        <v>4</v>
      </c>
      <c r="N156" s="3">
        <v>3</v>
      </c>
      <c r="O156" s="3">
        <v>3</v>
      </c>
      <c r="P156" s="3">
        <v>2</v>
      </c>
      <c r="Q156" s="3">
        <v>2</v>
      </c>
      <c r="R156" s="3">
        <v>3</v>
      </c>
      <c r="S156" s="3">
        <v>6</v>
      </c>
      <c r="T156" s="3">
        <v>8</v>
      </c>
    </row>
    <row r="157" spans="1:27" s="6" customFormat="1">
      <c r="A157" s="5" t="s">
        <v>215</v>
      </c>
      <c r="B157" s="5" t="s">
        <v>161</v>
      </c>
      <c r="C157" s="5" t="s">
        <v>67</v>
      </c>
      <c r="D157" s="5" t="s">
        <v>85</v>
      </c>
      <c r="E157" s="5">
        <v>0.55187687773322647</v>
      </c>
      <c r="F157" s="5">
        <v>0.54433869691104142</v>
      </c>
      <c r="G157" s="5">
        <v>1.0228726909032517</v>
      </c>
      <c r="H157" s="5">
        <v>1.1725613409859243</v>
      </c>
      <c r="I157" s="5">
        <v>1.1677129645972408</v>
      </c>
      <c r="J157" s="5">
        <v>1.1210045046361219</v>
      </c>
      <c r="K157" s="5">
        <v>1.3685231931456232</v>
      </c>
      <c r="L157" s="5">
        <v>1.379256708385981</v>
      </c>
      <c r="M157" s="5">
        <v>136</v>
      </c>
      <c r="N157" s="5">
        <v>119</v>
      </c>
      <c r="O157" s="5">
        <v>123</v>
      </c>
      <c r="P157" s="5">
        <v>141</v>
      </c>
      <c r="Q157" s="5">
        <v>125</v>
      </c>
      <c r="R157" s="5">
        <v>120</v>
      </c>
      <c r="S157" s="5">
        <v>255</v>
      </c>
      <c r="T157" s="5">
        <v>257</v>
      </c>
      <c r="U157" s="5"/>
      <c r="V157" s="5"/>
      <c r="W157" s="5"/>
      <c r="X157" s="5"/>
      <c r="Y157" s="5"/>
      <c r="Z157" s="5"/>
      <c r="AA157" s="5"/>
    </row>
    <row r="158" spans="1:27" s="6" customFormat="1">
      <c r="A158" s="5" t="s">
        <v>216</v>
      </c>
      <c r="B158" s="5" t="s">
        <v>162</v>
      </c>
      <c r="C158" s="5" t="s">
        <v>67</v>
      </c>
      <c r="D158" s="5" t="s">
        <v>86</v>
      </c>
      <c r="E158" s="5">
        <v>0.39126225450235586</v>
      </c>
      <c r="F158" s="5">
        <v>0.37186490223960345</v>
      </c>
      <c r="G158" s="5">
        <v>0.25155383447918456</v>
      </c>
      <c r="H158" s="5">
        <v>0.23583171250509119</v>
      </c>
      <c r="I158" s="5">
        <v>0.13245911197194232</v>
      </c>
      <c r="J158" s="5">
        <v>0.14128972682546462</v>
      </c>
      <c r="K158" s="5">
        <v>1.2124794138306338</v>
      </c>
      <c r="L158" s="5">
        <v>1.1718943288488552</v>
      </c>
      <c r="M158" s="5">
        <v>102</v>
      </c>
      <c r="N158" s="5">
        <v>86</v>
      </c>
      <c r="O158" s="5">
        <v>32</v>
      </c>
      <c r="P158" s="5">
        <v>30</v>
      </c>
      <c r="Q158" s="5">
        <v>15</v>
      </c>
      <c r="R158" s="5">
        <v>16</v>
      </c>
      <c r="S158" s="5">
        <v>239</v>
      </c>
      <c r="T158" s="5">
        <v>231</v>
      </c>
      <c r="U158" s="5"/>
      <c r="V158" s="5"/>
      <c r="W158" s="5"/>
      <c r="X158" s="5"/>
      <c r="Y158" s="5"/>
      <c r="Z158" s="5"/>
      <c r="AA158" s="5"/>
    </row>
    <row r="159" spans="1:27" s="6" customFormat="1">
      <c r="A159" s="5" t="s">
        <v>217</v>
      </c>
      <c r="B159" s="5" t="s">
        <v>163</v>
      </c>
      <c r="C159" s="5" t="s">
        <v>67</v>
      </c>
      <c r="D159" s="5" t="s">
        <v>86</v>
      </c>
      <c r="E159" s="3">
        <v>1.7580866878454451</v>
      </c>
      <c r="F159" s="3">
        <v>1.3510221206933788</v>
      </c>
      <c r="G159" s="3">
        <v>6.2623951344940867</v>
      </c>
      <c r="H159" s="3">
        <v>6.4250545489725628</v>
      </c>
      <c r="I159" s="3">
        <v>4.2756801653131875</v>
      </c>
      <c r="J159" s="3">
        <v>4.2482721812880708</v>
      </c>
      <c r="K159" s="3">
        <v>17.021279349863864</v>
      </c>
      <c r="L159" s="3">
        <v>17.336196636632852</v>
      </c>
      <c r="M159" s="5">
        <v>443</v>
      </c>
      <c r="N159" s="5">
        <v>302</v>
      </c>
      <c r="O159" s="5">
        <v>770</v>
      </c>
      <c r="P159" s="5">
        <v>790</v>
      </c>
      <c r="Q159" s="5">
        <v>468</v>
      </c>
      <c r="R159" s="5">
        <v>465</v>
      </c>
      <c r="S159" s="5">
        <v>3243</v>
      </c>
      <c r="T159" s="5">
        <v>3303</v>
      </c>
      <c r="U159" s="5"/>
      <c r="V159" s="5"/>
      <c r="W159" s="5"/>
      <c r="X159" s="5"/>
      <c r="Y159" s="5"/>
      <c r="Z159" s="5"/>
      <c r="AA159" s="5"/>
    </row>
    <row r="160" spans="1:27" s="6" customFormat="1">
      <c r="A160" s="5" t="s">
        <v>218</v>
      </c>
      <c r="B160" s="5" t="s">
        <v>164</v>
      </c>
      <c r="C160" s="5" t="s">
        <v>67</v>
      </c>
      <c r="D160" s="5" t="s">
        <v>219</v>
      </c>
      <c r="E160" s="3">
        <v>0</v>
      </c>
      <c r="F160" s="3">
        <v>0</v>
      </c>
      <c r="G160" s="3">
        <v>0</v>
      </c>
      <c r="H160" s="3">
        <v>1.4863722876278735E-2</v>
      </c>
      <c r="I160" s="3">
        <v>1.6696953194930662E-2</v>
      </c>
      <c r="J160" s="3">
        <v>1.6696954068095494E-2</v>
      </c>
      <c r="K160" s="3">
        <v>0</v>
      </c>
      <c r="L160" s="3">
        <v>0</v>
      </c>
      <c r="M160" s="5">
        <v>0</v>
      </c>
      <c r="N160" s="5">
        <v>0</v>
      </c>
      <c r="O160" s="5">
        <v>0</v>
      </c>
      <c r="P160" s="5">
        <v>1</v>
      </c>
      <c r="Q160" s="5">
        <v>1</v>
      </c>
      <c r="R160" s="5">
        <v>1</v>
      </c>
      <c r="S160" s="5">
        <v>0</v>
      </c>
      <c r="T160" s="5">
        <v>0</v>
      </c>
      <c r="U160" s="5"/>
      <c r="V160" s="5"/>
      <c r="W160" s="5"/>
      <c r="X160" s="5"/>
      <c r="Y160" s="5"/>
      <c r="Z160" s="5"/>
      <c r="AA160" s="5"/>
    </row>
    <row r="161" spans="1:20">
      <c r="A161" s="3" t="s">
        <v>220</v>
      </c>
      <c r="B161" s="5" t="s">
        <v>165</v>
      </c>
      <c r="C161" s="3" t="s">
        <v>69</v>
      </c>
      <c r="D161" s="3" t="s">
        <v>85</v>
      </c>
      <c r="E161" s="3">
        <v>0.20254522664083466</v>
      </c>
      <c r="F161" s="3">
        <v>0.10245057778947828</v>
      </c>
      <c r="G161" s="3">
        <v>0.2660789980184276</v>
      </c>
      <c r="H161" s="3">
        <v>0.21286319180843621</v>
      </c>
      <c r="I161" s="3">
        <v>0.74126226776506987</v>
      </c>
      <c r="J161" s="3">
        <v>0.74724022835612547</v>
      </c>
      <c r="K161" s="3">
        <v>0.76584514656845326</v>
      </c>
      <c r="L161" s="3">
        <v>0.73837088122070604</v>
      </c>
      <c r="M161" s="3">
        <v>78</v>
      </c>
      <c r="N161" s="3">
        <v>35</v>
      </c>
      <c r="O161" s="3">
        <v>50</v>
      </c>
      <c r="P161" s="3">
        <v>40</v>
      </c>
      <c r="Q161" s="3">
        <v>124</v>
      </c>
      <c r="R161" s="3">
        <v>125</v>
      </c>
      <c r="S161" s="3">
        <v>223</v>
      </c>
      <c r="T161" s="3">
        <v>215</v>
      </c>
    </row>
    <row r="162" spans="1:20">
      <c r="A162" s="3" t="s">
        <v>220</v>
      </c>
      <c r="B162" s="5" t="s">
        <v>166</v>
      </c>
      <c r="C162" s="3" t="s">
        <v>221</v>
      </c>
      <c r="D162" s="3" t="s">
        <v>169</v>
      </c>
      <c r="E162" s="3">
        <v>0.39036829371814058</v>
      </c>
      <c r="F162" s="3">
        <v>0.33756597156397589</v>
      </c>
      <c r="G162" s="3">
        <v>0.31780655915862022</v>
      </c>
      <c r="H162" s="3">
        <v>0.29588885624049788</v>
      </c>
      <c r="I162" s="3">
        <v>8.6173258438243847E-2</v>
      </c>
      <c r="J162" s="3">
        <v>6.1552330674758814E-2</v>
      </c>
      <c r="K162" s="3">
        <v>0.20509655498471877</v>
      </c>
      <c r="L162" s="3">
        <v>0.21216884998419183</v>
      </c>
      <c r="M162" s="3">
        <v>73</v>
      </c>
      <c r="N162" s="3">
        <v>56</v>
      </c>
      <c r="O162" s="3">
        <v>29</v>
      </c>
      <c r="P162" s="3">
        <v>27</v>
      </c>
      <c r="Q162" s="3">
        <v>7</v>
      </c>
      <c r="R162" s="3">
        <v>5</v>
      </c>
      <c r="S162" s="3">
        <v>29</v>
      </c>
      <c r="T162" s="3">
        <v>30</v>
      </c>
    </row>
  </sheetData>
  <mergeCells count="11">
    <mergeCell ref="E3:G3"/>
    <mergeCell ref="I3:K3"/>
    <mergeCell ref="M3:O3"/>
    <mergeCell ref="E84:L84"/>
    <mergeCell ref="M84:T84"/>
    <mergeCell ref="S85:T85"/>
    <mergeCell ref="E85:H85"/>
    <mergeCell ref="I85:J85"/>
    <mergeCell ref="K85:L85"/>
    <mergeCell ref="M85:P85"/>
    <mergeCell ref="Q85:R8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2"/>
  <sheetViews>
    <sheetView tabSelected="1" workbookViewId="0"/>
  </sheetViews>
  <sheetFormatPr baseColWidth="10" defaultRowHeight="14" x14ac:dyDescent="0"/>
  <cols>
    <col min="1" max="1" width="15.5" style="5" customWidth="1"/>
    <col min="2" max="2" width="25" style="5" customWidth="1"/>
    <col min="3" max="3" width="23.5" style="5" customWidth="1"/>
    <col min="4" max="5" width="17.5" style="5" customWidth="1"/>
    <col min="6" max="6" width="18.83203125" style="5" customWidth="1"/>
    <col min="7" max="7" width="17.33203125" style="5" customWidth="1"/>
    <col min="8" max="9" width="10.83203125" style="5"/>
    <col min="10" max="10" width="18.5" style="5" customWidth="1"/>
    <col min="11" max="11" width="18.33203125" style="5" customWidth="1"/>
    <col min="12" max="12" width="12.5" style="5" customWidth="1"/>
    <col min="13" max="13" width="14" style="5" customWidth="1"/>
    <col min="14" max="44" width="10.83203125" style="5"/>
  </cols>
  <sheetData>
    <row r="1" spans="1:44" s="29" customFormat="1">
      <c r="A1" s="27" t="s">
        <v>310</v>
      </c>
      <c r="B1" s="27"/>
      <c r="C1" s="27"/>
      <c r="D1" s="27"/>
      <c r="E1" s="38"/>
      <c r="F1" s="38"/>
      <c r="G1" s="3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s="29" customFormat="1">
      <c r="A2" s="27"/>
      <c r="B2" s="27"/>
      <c r="C2" s="27"/>
      <c r="D2" s="27"/>
      <c r="E2" s="38" t="s">
        <v>93</v>
      </c>
      <c r="F2" s="38"/>
      <c r="G2" s="38"/>
      <c r="H2" s="38" t="s">
        <v>94</v>
      </c>
      <c r="I2" s="38"/>
      <c r="J2" s="38"/>
      <c r="K2" s="40" t="s">
        <v>32</v>
      </c>
      <c r="L2" s="40"/>
      <c r="M2" s="40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s="29" customFormat="1">
      <c r="A3" s="27"/>
      <c r="B3" s="27"/>
      <c r="C3" s="27"/>
      <c r="D3" s="27"/>
      <c r="E3" s="30" t="s">
        <v>96</v>
      </c>
      <c r="F3" s="38" t="s">
        <v>98</v>
      </c>
      <c r="G3" s="38"/>
      <c r="H3" s="30" t="s">
        <v>96</v>
      </c>
      <c r="I3" s="38" t="s">
        <v>98</v>
      </c>
      <c r="J3" s="38"/>
      <c r="K3" s="30" t="s">
        <v>96</v>
      </c>
      <c r="L3" s="38" t="s">
        <v>98</v>
      </c>
      <c r="M3" s="3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29" customFormat="1">
      <c r="A4" s="31" t="s">
        <v>56</v>
      </c>
      <c r="B4" s="31" t="s">
        <v>308</v>
      </c>
      <c r="C4" s="31" t="s">
        <v>58</v>
      </c>
      <c r="D4" s="31" t="s">
        <v>82</v>
      </c>
      <c r="E4" s="30" t="s">
        <v>95</v>
      </c>
      <c r="F4" s="30" t="s">
        <v>97</v>
      </c>
      <c r="G4" s="30" t="s">
        <v>95</v>
      </c>
      <c r="H4" s="30" t="s">
        <v>95</v>
      </c>
      <c r="I4" s="30" t="s">
        <v>97</v>
      </c>
      <c r="J4" s="30" t="s">
        <v>95</v>
      </c>
      <c r="K4" s="30" t="s">
        <v>95</v>
      </c>
      <c r="L4" s="30" t="s">
        <v>97</v>
      </c>
      <c r="M4" s="30" t="s">
        <v>95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11" customFormat="1">
      <c r="A5" s="27" t="s">
        <v>55</v>
      </c>
      <c r="B5" s="27" t="s">
        <v>33</v>
      </c>
      <c r="C5" s="27" t="s">
        <v>77</v>
      </c>
      <c r="D5" s="27" t="s">
        <v>83</v>
      </c>
      <c r="E5" s="32">
        <v>103</v>
      </c>
      <c r="F5" s="32">
        <v>52</v>
      </c>
      <c r="G5" s="32">
        <v>55</v>
      </c>
      <c r="H5" s="27">
        <v>7.91396855403804</v>
      </c>
      <c r="I5" s="27">
        <v>4.2547422170332547</v>
      </c>
      <c r="J5" s="27">
        <v>4.50568904683377</v>
      </c>
      <c r="K5" s="27">
        <v>2.9844013328082744</v>
      </c>
      <c r="L5" s="27">
        <v>2.0890717256894327</v>
      </c>
      <c r="M5" s="27">
        <v>2.1717477516402308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11" customFormat="1">
      <c r="A6" s="27" t="s">
        <v>55</v>
      </c>
      <c r="B6" s="27" t="s">
        <v>34</v>
      </c>
      <c r="C6" s="27" t="s">
        <v>77</v>
      </c>
      <c r="D6" s="27" t="s">
        <v>84</v>
      </c>
      <c r="E6" s="32">
        <v>54</v>
      </c>
      <c r="F6" s="32">
        <v>23</v>
      </c>
      <c r="G6" s="32">
        <v>9</v>
      </c>
      <c r="H6" s="27">
        <v>4.1490708924082913</v>
      </c>
      <c r="I6" s="27">
        <v>1.8819052113800936</v>
      </c>
      <c r="J6" s="27">
        <v>0.73729457130007148</v>
      </c>
      <c r="K6" s="27">
        <v>2.0527883077885249</v>
      </c>
      <c r="L6" s="27">
        <v>0.91219396360535376</v>
      </c>
      <c r="M6" s="27">
        <v>-0.4396869604421168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11" customFormat="1">
      <c r="A7" s="27" t="s">
        <v>55</v>
      </c>
      <c r="B7" s="27" t="s">
        <v>35</v>
      </c>
      <c r="C7" s="27" t="s">
        <v>78</v>
      </c>
      <c r="D7" s="27" t="s">
        <v>84</v>
      </c>
      <c r="E7" s="32">
        <v>12</v>
      </c>
      <c r="F7" s="32">
        <v>3</v>
      </c>
      <c r="G7" s="32">
        <v>3</v>
      </c>
      <c r="H7" s="27">
        <v>0.92201575386850909</v>
      </c>
      <c r="I7" s="27">
        <v>0.24546589713653397</v>
      </c>
      <c r="J7" s="27">
        <v>0.24576485710002383</v>
      </c>
      <c r="K7" s="27">
        <v>-0.11713669365378762</v>
      </c>
      <c r="L7" s="27">
        <v>-2.0264054917305026</v>
      </c>
      <c r="M7" s="27">
        <v>-2.024649461163273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11" customFormat="1">
      <c r="A8" s="27" t="s">
        <v>62</v>
      </c>
      <c r="B8" s="27" t="s">
        <v>36</v>
      </c>
      <c r="C8" s="27" t="s">
        <v>57</v>
      </c>
      <c r="D8" s="27" t="s">
        <v>85</v>
      </c>
      <c r="E8" s="32">
        <v>308</v>
      </c>
      <c r="F8" s="32">
        <v>404</v>
      </c>
      <c r="G8" s="32">
        <v>779</v>
      </c>
      <c r="H8" s="27">
        <v>23.6650710159584</v>
      </c>
      <c r="I8" s="27">
        <v>33.056074147719904</v>
      </c>
      <c r="J8" s="27">
        <v>63.816941226972851</v>
      </c>
      <c r="K8" s="27">
        <v>4.5646873463199578</v>
      </c>
      <c r="L8" s="27">
        <v>5.0468434903001356</v>
      </c>
      <c r="M8" s="27">
        <v>5.9958675561772399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11" customFormat="1">
      <c r="A9" s="27" t="s">
        <v>63</v>
      </c>
      <c r="B9" s="27" t="s">
        <v>37</v>
      </c>
      <c r="C9" s="27" t="s">
        <v>59</v>
      </c>
      <c r="D9" s="27" t="s">
        <v>91</v>
      </c>
      <c r="E9" s="32">
        <v>224</v>
      </c>
      <c r="F9" s="32">
        <v>75</v>
      </c>
      <c r="G9" s="32">
        <v>136</v>
      </c>
      <c r="H9" s="27">
        <v>17.210960738878839</v>
      </c>
      <c r="I9" s="27">
        <v>6.1366474284133483</v>
      </c>
      <c r="J9" s="27">
        <v>11.141340188534414</v>
      </c>
      <c r="K9" s="27">
        <v>4.1052557276826604</v>
      </c>
      <c r="L9" s="27">
        <v>2.6174506980442218</v>
      </c>
      <c r="M9" s="27">
        <v>3.4778508793659104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11" customFormat="1">
      <c r="A10" s="27" t="s">
        <v>64</v>
      </c>
      <c r="B10" s="27" t="s">
        <v>38</v>
      </c>
      <c r="C10" s="27" t="s">
        <v>60</v>
      </c>
      <c r="D10" s="27" t="s">
        <v>91</v>
      </c>
      <c r="E10" s="32">
        <v>147</v>
      </c>
      <c r="F10" s="32">
        <v>83</v>
      </c>
      <c r="G10" s="32">
        <v>205</v>
      </c>
      <c r="H10" s="27">
        <v>11.294692984889236</v>
      </c>
      <c r="I10" s="27">
        <v>6.7912231541107726</v>
      </c>
      <c r="J10" s="27">
        <v>16.793931901834963</v>
      </c>
      <c r="K10" s="27">
        <v>3.4975731504614207</v>
      </c>
      <c r="L10" s="27">
        <v>2.7636714388952659</v>
      </c>
      <c r="M10" s="27">
        <v>4.0698681376210173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11" customFormat="1">
      <c r="A11" s="27" t="s">
        <v>65</v>
      </c>
      <c r="B11" s="27" t="s">
        <v>39</v>
      </c>
      <c r="C11" s="27" t="s">
        <v>60</v>
      </c>
      <c r="D11" s="27" t="s">
        <v>86</v>
      </c>
      <c r="E11" s="32">
        <v>88</v>
      </c>
      <c r="F11" s="32">
        <v>56</v>
      </c>
      <c r="G11" s="32">
        <v>30</v>
      </c>
      <c r="H11" s="27">
        <v>6.7614488617024007</v>
      </c>
      <c r="I11" s="27">
        <v>4.5820300798819673</v>
      </c>
      <c r="J11" s="27">
        <v>2.4576485710002385</v>
      </c>
      <c r="K11" s="27">
        <v>2.7573324242623536</v>
      </c>
      <c r="L11" s="27">
        <v>2.1959869296059451</v>
      </c>
      <c r="M11" s="27">
        <v>1.2972786337240896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11" customFormat="1">
      <c r="A12" s="27" t="s">
        <v>55</v>
      </c>
      <c r="B12" s="27" t="s">
        <v>40</v>
      </c>
      <c r="C12" s="27" t="s">
        <v>79</v>
      </c>
      <c r="D12" s="27" t="s">
        <v>85</v>
      </c>
      <c r="E12" s="32">
        <v>19</v>
      </c>
      <c r="F12" s="32">
        <v>35</v>
      </c>
      <c r="G12" s="32">
        <v>2</v>
      </c>
      <c r="H12" s="27">
        <v>1.4598582769584729</v>
      </c>
      <c r="I12" s="27">
        <v>2.8637687999262291</v>
      </c>
      <c r="J12" s="27">
        <v>0.16384323806668258</v>
      </c>
      <c r="K12" s="27">
        <v>0.54582831906864193</v>
      </c>
      <c r="L12" s="27">
        <v>1.5179150244933073</v>
      </c>
      <c r="M12" s="27">
        <v>-2.6096119618844291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11" customFormat="1">
      <c r="A13" s="27" t="s">
        <v>55</v>
      </c>
      <c r="B13" s="27" t="s">
        <v>41</v>
      </c>
      <c r="C13" s="27" t="s">
        <v>78</v>
      </c>
      <c r="D13" s="27" t="s">
        <v>84</v>
      </c>
      <c r="E13" s="32">
        <v>112</v>
      </c>
      <c r="F13" s="32">
        <v>24</v>
      </c>
      <c r="G13" s="32">
        <v>77</v>
      </c>
      <c r="H13" s="27">
        <v>8.6054803694394195</v>
      </c>
      <c r="I13" s="27">
        <v>1.9637271770922717</v>
      </c>
      <c r="J13" s="27">
        <v>6.3079646655672788</v>
      </c>
      <c r="K13" s="27">
        <v>3.1052557276826609</v>
      </c>
      <c r="L13" s="27">
        <v>0.97359450826949723</v>
      </c>
      <c r="M13" s="27">
        <v>2.6571745788104724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11" customFormat="1">
      <c r="A14" s="27" t="s">
        <v>55</v>
      </c>
      <c r="B14" s="27" t="s">
        <v>42</v>
      </c>
      <c r="C14" s="27" t="s">
        <v>78</v>
      </c>
      <c r="D14" s="27" t="s">
        <v>84</v>
      </c>
      <c r="E14" s="32">
        <v>20</v>
      </c>
      <c r="F14" s="32">
        <v>11</v>
      </c>
      <c r="G14" s="32">
        <v>4</v>
      </c>
      <c r="H14" s="27">
        <v>1.5366929231141822</v>
      </c>
      <c r="I14" s="27">
        <v>0.90004162283395783</v>
      </c>
      <c r="J14" s="27">
        <v>0.32768647613336516</v>
      </c>
      <c r="K14" s="27">
        <v>0.6198289005124189</v>
      </c>
      <c r="L14" s="27">
        <v>-0.15193637381436181</v>
      </c>
      <c r="M14" s="27">
        <v>-1.6096119618844289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11" customFormat="1">
      <c r="A15" s="27" t="s">
        <v>55</v>
      </c>
      <c r="B15" s="27" t="s">
        <v>43</v>
      </c>
      <c r="C15" s="27" t="s">
        <v>78</v>
      </c>
      <c r="D15" s="27" t="s">
        <v>85</v>
      </c>
      <c r="E15" s="32">
        <v>91</v>
      </c>
      <c r="F15" s="32">
        <v>35</v>
      </c>
      <c r="G15" s="32">
        <v>3</v>
      </c>
      <c r="H15" s="27">
        <v>6.9919528001695275</v>
      </c>
      <c r="I15" s="27">
        <v>2.8637687999262291</v>
      </c>
      <c r="J15" s="27">
        <v>0.24576485710002383</v>
      </c>
      <c r="K15" s="27">
        <v>2.8056954458237526</v>
      </c>
      <c r="L15" s="27">
        <v>1.5179150244933073</v>
      </c>
      <c r="M15" s="27">
        <v>-2.024649461163273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11" customFormat="1">
      <c r="A16" s="27" t="s">
        <v>55</v>
      </c>
      <c r="B16" s="27" t="s">
        <v>44</v>
      </c>
      <c r="C16" s="27" t="s">
        <v>78</v>
      </c>
      <c r="D16" s="27" t="s">
        <v>85</v>
      </c>
      <c r="E16" s="32">
        <v>164</v>
      </c>
      <c r="F16" s="32">
        <v>87</v>
      </c>
      <c r="G16" s="32">
        <v>33</v>
      </c>
      <c r="H16" s="27">
        <v>12.600881969536291</v>
      </c>
      <c r="I16" s="27">
        <v>7.1185110169594843</v>
      </c>
      <c r="J16" s="27">
        <v>2.7034134281002622</v>
      </c>
      <c r="K16" s="27">
        <v>3.6554528102431401</v>
      </c>
      <c r="L16" s="27">
        <v>2.8315755033970693</v>
      </c>
      <c r="M16" s="27">
        <v>1.4347821574740243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s="11" customFormat="1">
      <c r="A17" s="27" t="s">
        <v>55</v>
      </c>
      <c r="B17" s="27" t="s">
        <v>45</v>
      </c>
      <c r="C17" s="27" t="s">
        <v>78</v>
      </c>
      <c r="D17" s="27" t="s">
        <v>85</v>
      </c>
      <c r="E17" s="32">
        <v>7</v>
      </c>
      <c r="F17" s="32">
        <v>4</v>
      </c>
      <c r="G17" s="32">
        <v>0</v>
      </c>
      <c r="H17" s="27">
        <v>0.53784252308996372</v>
      </c>
      <c r="I17" s="27">
        <v>0.32728786284871192</v>
      </c>
      <c r="J17" s="27">
        <v>0</v>
      </c>
      <c r="K17" s="27">
        <v>-0.89474427231733944</v>
      </c>
      <c r="L17" s="27">
        <v>-1.6113679924516591</v>
      </c>
      <c r="M17" s="27" t="e">
        <v>#NUM!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s="11" customFormat="1">
      <c r="A18" s="27" t="s">
        <v>55</v>
      </c>
      <c r="B18" s="27" t="s">
        <v>46</v>
      </c>
      <c r="C18" s="27" t="s">
        <v>78</v>
      </c>
      <c r="D18" s="27" t="s">
        <v>85</v>
      </c>
      <c r="E18" s="32">
        <v>34</v>
      </c>
      <c r="F18" s="32">
        <v>11</v>
      </c>
      <c r="G18" s="32">
        <v>5</v>
      </c>
      <c r="H18" s="27">
        <v>2.6123779692941094</v>
      </c>
      <c r="I18" s="27">
        <v>0.90004162283395783</v>
      </c>
      <c r="J18" s="27">
        <v>0.40960809516670643</v>
      </c>
      <c r="K18" s="27">
        <v>1.3853636468753958</v>
      </c>
      <c r="L18" s="27">
        <v>-0.15193637381436181</v>
      </c>
      <c r="M18" s="27">
        <v>-1.2876838669970667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s="11" customFormat="1">
      <c r="A19" s="27" t="s">
        <v>55</v>
      </c>
      <c r="B19" s="27" t="s">
        <v>47</v>
      </c>
      <c r="C19" s="27" t="s">
        <v>89</v>
      </c>
      <c r="D19" s="27" t="s">
        <v>85</v>
      </c>
      <c r="E19" s="32">
        <v>0</v>
      </c>
      <c r="F19" s="32">
        <v>0</v>
      </c>
      <c r="G19" s="32">
        <v>0</v>
      </c>
      <c r="H19" s="27">
        <v>0</v>
      </c>
      <c r="I19" s="27">
        <v>0</v>
      </c>
      <c r="J19" s="27">
        <v>0</v>
      </c>
      <c r="K19" s="27" t="e">
        <v>#NUM!</v>
      </c>
      <c r="L19" s="27" t="e">
        <v>#NUM!</v>
      </c>
      <c r="M19" s="27" t="e">
        <v>#NUM!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s="11" customFormat="1">
      <c r="A20" s="27" t="s">
        <v>55</v>
      </c>
      <c r="B20" s="27" t="s">
        <v>48</v>
      </c>
      <c r="C20" s="27" t="s">
        <v>78</v>
      </c>
      <c r="D20" s="27" t="s">
        <v>85</v>
      </c>
      <c r="E20" s="32">
        <v>27</v>
      </c>
      <c r="F20" s="32">
        <v>13</v>
      </c>
      <c r="G20" s="32">
        <v>15</v>
      </c>
      <c r="H20" s="27">
        <v>2.0745354462041457</v>
      </c>
      <c r="I20" s="27">
        <v>1.0636855542583137</v>
      </c>
      <c r="J20" s="27">
        <v>1.2288242855001192</v>
      </c>
      <c r="K20" s="27">
        <v>1.0527883077885249</v>
      </c>
      <c r="L20" s="27">
        <v>8.9071725689432932E-2</v>
      </c>
      <c r="M20" s="27">
        <v>0.29727863372408952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11" customFormat="1">
      <c r="A21" s="27" t="s">
        <v>55</v>
      </c>
      <c r="B21" s="27" t="s">
        <v>49</v>
      </c>
      <c r="C21" s="27" t="s">
        <v>80</v>
      </c>
      <c r="D21" s="27" t="s">
        <v>83</v>
      </c>
      <c r="E21" s="32">
        <v>56</v>
      </c>
      <c r="F21" s="32">
        <v>18</v>
      </c>
      <c r="G21" s="32">
        <v>20</v>
      </c>
      <c r="H21" s="27">
        <v>4.3027401847197098</v>
      </c>
      <c r="I21" s="27">
        <v>1.4727953828192035</v>
      </c>
      <c r="J21" s="27">
        <v>1.6384323806668257</v>
      </c>
      <c r="K21" s="27">
        <v>2.1052557276826604</v>
      </c>
      <c r="L21" s="27">
        <v>0.55855700899065319</v>
      </c>
      <c r="M21" s="27">
        <v>0.71231613300293339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11" customFormat="1">
      <c r="A22" s="27" t="s">
        <v>55</v>
      </c>
      <c r="B22" s="27" t="s">
        <v>50</v>
      </c>
      <c r="C22" s="27" t="s">
        <v>81</v>
      </c>
      <c r="D22" s="27" t="s">
        <v>86</v>
      </c>
      <c r="E22" s="32">
        <v>166</v>
      </c>
      <c r="F22" s="32">
        <v>60</v>
      </c>
      <c r="G22" s="32">
        <v>81</v>
      </c>
      <c r="H22" s="27">
        <v>12.754551261847711</v>
      </c>
      <c r="I22" s="27">
        <v>4.909317942730679</v>
      </c>
      <c r="J22" s="27">
        <v>6.6356511417006443</v>
      </c>
      <c r="K22" s="27">
        <v>3.6729402369719812</v>
      </c>
      <c r="L22" s="27">
        <v>2.2955226031568596</v>
      </c>
      <c r="M22" s="27">
        <v>2.7302380410001961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11" customFormat="1">
      <c r="A23" s="27" t="s">
        <v>66</v>
      </c>
      <c r="B23" s="27" t="s">
        <v>51</v>
      </c>
      <c r="C23" s="27" t="s">
        <v>57</v>
      </c>
      <c r="D23" s="27" t="s">
        <v>86</v>
      </c>
      <c r="E23" s="32">
        <v>60</v>
      </c>
      <c r="F23" s="32">
        <v>28</v>
      </c>
      <c r="G23" s="32">
        <v>11</v>
      </c>
      <c r="H23" s="27">
        <v>4.6100787693425458</v>
      </c>
      <c r="I23" s="27">
        <v>2.2910150399409837</v>
      </c>
      <c r="J23" s="27">
        <v>0.90113780936675414</v>
      </c>
      <c r="K23" s="27">
        <v>2.204791401233575</v>
      </c>
      <c r="L23" s="27">
        <v>1.1959869296059451</v>
      </c>
      <c r="M23" s="27">
        <v>-0.15018034324713173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11" customFormat="1">
      <c r="A24" s="27" t="s">
        <v>55</v>
      </c>
      <c r="B24" s="27" t="s">
        <v>52</v>
      </c>
      <c r="C24" s="27" t="s">
        <v>90</v>
      </c>
      <c r="D24" s="27" t="s">
        <v>85</v>
      </c>
      <c r="E24" s="32">
        <v>0</v>
      </c>
      <c r="F24" s="32">
        <v>0</v>
      </c>
      <c r="G24" s="32">
        <v>0</v>
      </c>
      <c r="H24" s="27">
        <v>0</v>
      </c>
      <c r="I24" s="27">
        <v>0</v>
      </c>
      <c r="J24" s="27">
        <v>0</v>
      </c>
      <c r="K24" s="27" t="e">
        <v>#NUM!</v>
      </c>
      <c r="L24" s="27" t="e">
        <v>#NUM!</v>
      </c>
      <c r="M24" s="27" t="e">
        <v>#NUM!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11" customFormat="1">
      <c r="A25" s="27" t="s">
        <v>55</v>
      </c>
      <c r="B25" s="27" t="s">
        <v>53</v>
      </c>
      <c r="C25" s="27" t="s">
        <v>89</v>
      </c>
      <c r="D25" s="27" t="s">
        <v>85</v>
      </c>
      <c r="E25" s="32">
        <v>0</v>
      </c>
      <c r="F25" s="32">
        <v>0</v>
      </c>
      <c r="G25" s="32">
        <v>0</v>
      </c>
      <c r="H25" s="27">
        <v>0</v>
      </c>
      <c r="I25" s="27">
        <v>0</v>
      </c>
      <c r="J25" s="27">
        <v>0</v>
      </c>
      <c r="K25" s="27" t="e">
        <v>#NUM!</v>
      </c>
      <c r="L25" s="27" t="e">
        <v>#NUM!</v>
      </c>
      <c r="M25" s="27" t="e">
        <v>#NUM!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11" customFormat="1">
      <c r="A26" s="27" t="s">
        <v>55</v>
      </c>
      <c r="B26" s="27" t="s">
        <v>0</v>
      </c>
      <c r="C26" s="27" t="s">
        <v>74</v>
      </c>
      <c r="D26" s="27" t="s">
        <v>85</v>
      </c>
      <c r="E26" s="32">
        <v>27</v>
      </c>
      <c r="F26" s="32">
        <v>54</v>
      </c>
      <c r="G26" s="32">
        <v>1</v>
      </c>
      <c r="H26" s="27">
        <v>2.0745354462041457</v>
      </c>
      <c r="I26" s="27">
        <v>4.4183861484576115</v>
      </c>
      <c r="J26" s="27">
        <v>8.1921619033341289E-2</v>
      </c>
      <c r="K26" s="27">
        <v>1.0527883077885249</v>
      </c>
      <c r="L26" s="27">
        <v>2.1435195097118096</v>
      </c>
      <c r="M26" s="27">
        <v>-3.6096119618844291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s="11" customFormat="1">
      <c r="A27" s="27" t="s">
        <v>55</v>
      </c>
      <c r="B27" s="27" t="s">
        <v>1</v>
      </c>
      <c r="C27" s="27" t="s">
        <v>74</v>
      </c>
      <c r="D27" s="27" t="s">
        <v>85</v>
      </c>
      <c r="E27" s="32">
        <v>29</v>
      </c>
      <c r="F27" s="32">
        <v>21</v>
      </c>
      <c r="G27" s="32">
        <v>4</v>
      </c>
      <c r="H27" s="27">
        <v>2.2282047385155637</v>
      </c>
      <c r="I27" s="27">
        <v>1.7182612799557375</v>
      </c>
      <c r="J27" s="27">
        <v>0.32768647613336516</v>
      </c>
      <c r="K27" s="27">
        <v>1.1558818007526284</v>
      </c>
      <c r="L27" s="27">
        <v>0.78094943032710107</v>
      </c>
      <c r="M27" s="27">
        <v>-1.6096119618844289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s="11" customFormat="1">
      <c r="A28" s="27" t="s">
        <v>55</v>
      </c>
      <c r="B28" s="27" t="s">
        <v>2</v>
      </c>
      <c r="C28" s="27" t="s">
        <v>69</v>
      </c>
      <c r="D28" s="27" t="s">
        <v>85</v>
      </c>
      <c r="E28" s="32">
        <v>0</v>
      </c>
      <c r="F28" s="32">
        <v>0</v>
      </c>
      <c r="G28" s="32">
        <v>0</v>
      </c>
      <c r="H28" s="27">
        <v>0</v>
      </c>
      <c r="I28" s="27">
        <v>0</v>
      </c>
      <c r="J28" s="27">
        <v>0</v>
      </c>
      <c r="K28" s="27" t="e">
        <v>#NUM!</v>
      </c>
      <c r="L28" s="27" t="e">
        <v>#NUM!</v>
      </c>
      <c r="M28" s="27" t="e">
        <v>#NUM!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11" customFormat="1">
      <c r="A29" s="27" t="s">
        <v>55</v>
      </c>
      <c r="B29" s="27" t="s">
        <v>3</v>
      </c>
      <c r="C29" s="27" t="s">
        <v>69</v>
      </c>
      <c r="D29" s="27" t="s">
        <v>85</v>
      </c>
      <c r="E29" s="32">
        <v>109</v>
      </c>
      <c r="F29" s="32">
        <v>48</v>
      </c>
      <c r="G29" s="32">
        <v>65</v>
      </c>
      <c r="H29" s="27">
        <v>8.3749764309722909</v>
      </c>
      <c r="I29" s="27">
        <v>3.9274543541845435</v>
      </c>
      <c r="J29" s="27">
        <v>5.324905237167183</v>
      </c>
      <c r="K29" s="27">
        <v>3.0660851304019827</v>
      </c>
      <c r="L29" s="27">
        <v>1.9735945082694972</v>
      </c>
      <c r="M29" s="27">
        <v>2.4127558511440252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11" customFormat="1">
      <c r="A30" s="27" t="s">
        <v>55</v>
      </c>
      <c r="B30" s="27" t="s">
        <v>4</v>
      </c>
      <c r="C30" s="27" t="s">
        <v>69</v>
      </c>
      <c r="D30" s="27" t="s">
        <v>85</v>
      </c>
      <c r="E30" s="32">
        <v>207</v>
      </c>
      <c r="F30" s="32">
        <v>104</v>
      </c>
      <c r="G30" s="32">
        <v>49</v>
      </c>
      <c r="H30" s="27">
        <v>15.904771754231785</v>
      </c>
      <c r="I30" s="27">
        <v>8.5094844340665095</v>
      </c>
      <c r="J30" s="27">
        <v>4.0141593326337226</v>
      </c>
      <c r="K30" s="27">
        <v>3.9913877631243819</v>
      </c>
      <c r="L30" s="27">
        <v>3.0890717256894331</v>
      </c>
      <c r="M30" s="27">
        <v>2.0050978822307792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11" customFormat="1">
      <c r="A31" s="27" t="s">
        <v>55</v>
      </c>
      <c r="B31" s="27" t="s">
        <v>5</v>
      </c>
      <c r="C31" s="27" t="s">
        <v>69</v>
      </c>
      <c r="D31" s="27" t="s">
        <v>85</v>
      </c>
      <c r="E31" s="32">
        <v>0</v>
      </c>
      <c r="F31" s="32">
        <v>1</v>
      </c>
      <c r="G31" s="32">
        <v>0</v>
      </c>
      <c r="H31" s="27">
        <v>0</v>
      </c>
      <c r="I31" s="27">
        <v>8.182196571217798E-2</v>
      </c>
      <c r="J31" s="27">
        <v>0</v>
      </c>
      <c r="K31" s="27" t="e">
        <v>#NUM!</v>
      </c>
      <c r="L31" s="27">
        <v>-3.6113679924516591</v>
      </c>
      <c r="M31" s="27" t="e">
        <v>#NUM!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11" customFormat="1">
      <c r="A32" s="27" t="s">
        <v>55</v>
      </c>
      <c r="B32" s="27" t="s">
        <v>6</v>
      </c>
      <c r="C32" s="27" t="s">
        <v>74</v>
      </c>
      <c r="D32" s="27" t="s">
        <v>85</v>
      </c>
      <c r="E32" s="32">
        <v>0</v>
      </c>
      <c r="F32" s="32">
        <v>0</v>
      </c>
      <c r="G32" s="32">
        <v>0</v>
      </c>
      <c r="H32" s="27">
        <v>0</v>
      </c>
      <c r="I32" s="27">
        <v>0</v>
      </c>
      <c r="J32" s="27">
        <v>0</v>
      </c>
      <c r="K32" s="27" t="e">
        <v>#NUM!</v>
      </c>
      <c r="L32" s="27" t="e">
        <v>#NUM!</v>
      </c>
      <c r="M32" s="27" t="e">
        <v>#NUM!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11" customFormat="1">
      <c r="A33" s="27" t="s">
        <v>55</v>
      </c>
      <c r="B33" s="27" t="s">
        <v>7</v>
      </c>
      <c r="C33" s="27" t="s">
        <v>74</v>
      </c>
      <c r="D33" s="27" t="s">
        <v>85</v>
      </c>
      <c r="E33" s="32">
        <v>61</v>
      </c>
      <c r="F33" s="32">
        <v>65</v>
      </c>
      <c r="G33" s="32">
        <v>8</v>
      </c>
      <c r="H33" s="27">
        <v>4.686913415498255</v>
      </c>
      <c r="I33" s="27">
        <v>5.3184277712915691</v>
      </c>
      <c r="J33" s="27">
        <v>0.65537295226673031</v>
      </c>
      <c r="K33" s="27">
        <v>2.2286381431879425</v>
      </c>
      <c r="L33" s="27">
        <v>2.4109998205767953</v>
      </c>
      <c r="M33" s="27">
        <v>-0.6096119618844289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1" customFormat="1">
      <c r="A34" s="27" t="s">
        <v>55</v>
      </c>
      <c r="B34" s="27" t="s">
        <v>8</v>
      </c>
      <c r="C34" s="27" t="s">
        <v>74</v>
      </c>
      <c r="D34" s="27" t="s">
        <v>85</v>
      </c>
      <c r="E34" s="32">
        <v>210</v>
      </c>
      <c r="F34" s="32">
        <v>112</v>
      </c>
      <c r="G34" s="32">
        <v>16</v>
      </c>
      <c r="H34" s="27">
        <v>16.135275692698912</v>
      </c>
      <c r="I34" s="27">
        <v>9.1640601597639346</v>
      </c>
      <c r="J34" s="27">
        <v>1.3107459045334606</v>
      </c>
      <c r="K34" s="27">
        <v>4.0121463232911792</v>
      </c>
      <c r="L34" s="27">
        <v>3.1959869296059451</v>
      </c>
      <c r="M34" s="27">
        <v>0.3903880381155711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11" customFormat="1">
      <c r="A35" s="27" t="s">
        <v>55</v>
      </c>
      <c r="B35" s="27" t="s">
        <v>9</v>
      </c>
      <c r="C35" s="27" t="s">
        <v>74</v>
      </c>
      <c r="D35" s="27" t="s">
        <v>85</v>
      </c>
      <c r="E35" s="32">
        <v>19</v>
      </c>
      <c r="F35" s="32">
        <v>9</v>
      </c>
      <c r="G35" s="32">
        <v>2</v>
      </c>
      <c r="H35" s="27">
        <v>1.4598582769584729</v>
      </c>
      <c r="I35" s="27">
        <v>0.73639769140960176</v>
      </c>
      <c r="J35" s="27">
        <v>0.16384323806668258</v>
      </c>
      <c r="K35" s="27">
        <v>0.54582831906864193</v>
      </c>
      <c r="L35" s="27">
        <v>-0.44144299100934692</v>
      </c>
      <c r="M35" s="27">
        <v>-2.6096119618844291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1" customFormat="1">
      <c r="A36" s="27" t="s">
        <v>55</v>
      </c>
      <c r="B36" s="27" t="s">
        <v>10</v>
      </c>
      <c r="C36" s="27" t="s">
        <v>74</v>
      </c>
      <c r="D36" s="27" t="s">
        <v>85</v>
      </c>
      <c r="E36" s="32">
        <v>61</v>
      </c>
      <c r="F36" s="32">
        <v>62</v>
      </c>
      <c r="G36" s="32">
        <v>4</v>
      </c>
      <c r="H36" s="27">
        <v>4.686913415498255</v>
      </c>
      <c r="I36" s="27">
        <v>5.0729618741550349</v>
      </c>
      <c r="J36" s="27">
        <v>0.32768647613336516</v>
      </c>
      <c r="K36" s="27">
        <v>2.2286381431879425</v>
      </c>
      <c r="L36" s="27">
        <v>2.3428283179352163</v>
      </c>
      <c r="M36" s="27">
        <v>-1.6096119618844289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11" customFormat="1">
      <c r="A37" s="27" t="s">
        <v>55</v>
      </c>
      <c r="B37" s="27" t="s">
        <v>11</v>
      </c>
      <c r="C37" s="27" t="s">
        <v>74</v>
      </c>
      <c r="D37" s="27" t="s">
        <v>85</v>
      </c>
      <c r="E37" s="32">
        <v>30</v>
      </c>
      <c r="F37" s="32">
        <v>79</v>
      </c>
      <c r="G37" s="32">
        <v>0</v>
      </c>
      <c r="H37" s="27">
        <v>2.3050393846712729</v>
      </c>
      <c r="I37" s="27">
        <v>6.46393529126206</v>
      </c>
      <c r="J37" s="27">
        <v>0</v>
      </c>
      <c r="K37" s="27">
        <v>1.2047914012335748</v>
      </c>
      <c r="L37" s="27">
        <v>2.6924127557254436</v>
      </c>
      <c r="M37" s="27" t="e">
        <v>#NUM!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s="11" customFormat="1">
      <c r="A38" s="27" t="s">
        <v>55</v>
      </c>
      <c r="B38" s="27" t="s">
        <v>12</v>
      </c>
      <c r="C38" s="27" t="s">
        <v>67</v>
      </c>
      <c r="D38" s="27" t="s">
        <v>85</v>
      </c>
      <c r="E38" s="32">
        <v>0</v>
      </c>
      <c r="F38" s="32">
        <v>0</v>
      </c>
      <c r="G38" s="32">
        <v>0</v>
      </c>
      <c r="H38" s="27">
        <v>0</v>
      </c>
      <c r="I38" s="27">
        <v>0</v>
      </c>
      <c r="J38" s="27">
        <v>0</v>
      </c>
      <c r="K38" s="27" t="e">
        <v>#NUM!</v>
      </c>
      <c r="L38" s="27" t="e">
        <v>#NUM!</v>
      </c>
      <c r="M38" s="27" t="e">
        <v>#NUM!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1" customFormat="1">
      <c r="A39" s="27" t="s">
        <v>55</v>
      </c>
      <c r="B39" s="27" t="s">
        <v>13</v>
      </c>
      <c r="C39" s="27" t="s">
        <v>67</v>
      </c>
      <c r="D39" s="27" t="s">
        <v>87</v>
      </c>
      <c r="E39" s="32">
        <v>24</v>
      </c>
      <c r="F39" s="32">
        <v>10</v>
      </c>
      <c r="G39" s="32">
        <v>37</v>
      </c>
      <c r="H39" s="27">
        <v>1.8440315077370182</v>
      </c>
      <c r="I39" s="27">
        <v>0.8182196571217798</v>
      </c>
      <c r="J39" s="27">
        <v>3.0310999042336273</v>
      </c>
      <c r="K39" s="27">
        <v>0.88286330634621235</v>
      </c>
      <c r="L39" s="27">
        <v>-0.28943989756429683</v>
      </c>
      <c r="M39" s="27">
        <v>1.5998414037445206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s="11" customFormat="1">
      <c r="A40" s="27" t="s">
        <v>55</v>
      </c>
      <c r="B40" s="27" t="s">
        <v>14</v>
      </c>
      <c r="C40" s="27" t="s">
        <v>74</v>
      </c>
      <c r="D40" s="27" t="s">
        <v>85</v>
      </c>
      <c r="E40" s="32">
        <v>146</v>
      </c>
      <c r="F40" s="32">
        <v>800</v>
      </c>
      <c r="G40" s="32">
        <v>30</v>
      </c>
      <c r="H40" s="27">
        <v>11.21785833873353</v>
      </c>
      <c r="I40" s="27">
        <v>65.457572569742382</v>
      </c>
      <c r="J40" s="27">
        <v>2.4576485710002385</v>
      </c>
      <c r="K40" s="27">
        <v>3.4877253645050734</v>
      </c>
      <c r="L40" s="27">
        <v>6.0324881973230653</v>
      </c>
      <c r="M40" s="27">
        <v>1.2972786337240896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11" customFormat="1">
      <c r="A41" s="27" t="s">
        <v>55</v>
      </c>
      <c r="B41" s="27" t="s">
        <v>15</v>
      </c>
      <c r="C41" s="27" t="s">
        <v>74</v>
      </c>
      <c r="D41" s="27" t="s">
        <v>85</v>
      </c>
      <c r="E41" s="32">
        <v>24</v>
      </c>
      <c r="F41" s="32">
        <v>10</v>
      </c>
      <c r="G41" s="32">
        <v>0</v>
      </c>
      <c r="H41" s="27">
        <v>1.8440315077370182</v>
      </c>
      <c r="I41" s="27">
        <v>0.8182196571217798</v>
      </c>
      <c r="J41" s="27">
        <v>0</v>
      </c>
      <c r="K41" s="27">
        <v>0.88286330634621235</v>
      </c>
      <c r="L41" s="27">
        <v>-0.28943989756429683</v>
      </c>
      <c r="M41" s="27" t="e">
        <v>#NUM!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1" customFormat="1">
      <c r="A42" s="27" t="s">
        <v>55</v>
      </c>
      <c r="B42" s="27" t="s">
        <v>16</v>
      </c>
      <c r="C42" s="27" t="s">
        <v>69</v>
      </c>
      <c r="D42" s="27" t="s">
        <v>88</v>
      </c>
      <c r="E42" s="32">
        <v>164</v>
      </c>
      <c r="F42" s="32">
        <v>61</v>
      </c>
      <c r="G42" s="32">
        <v>218</v>
      </c>
      <c r="H42" s="27">
        <v>12.600881969536291</v>
      </c>
      <c r="I42" s="27">
        <v>4.9911399084428565</v>
      </c>
      <c r="J42" s="27">
        <v>17.858912949268401</v>
      </c>
      <c r="K42" s="27">
        <v>3.6554528102431401</v>
      </c>
      <c r="L42" s="27">
        <v>2.3193693451112272</v>
      </c>
      <c r="M42" s="27">
        <v>4.1585723628924978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s="11" customFormat="1">
      <c r="A43" s="27" t="s">
        <v>55</v>
      </c>
      <c r="B43" s="27" t="s">
        <v>17</v>
      </c>
      <c r="C43" s="27" t="s">
        <v>74</v>
      </c>
      <c r="D43" s="27" t="s">
        <v>85</v>
      </c>
      <c r="E43" s="32">
        <v>96</v>
      </c>
      <c r="F43" s="32">
        <v>207</v>
      </c>
      <c r="G43" s="32">
        <v>12</v>
      </c>
      <c r="H43" s="27">
        <v>7.3761260309480727</v>
      </c>
      <c r="I43" s="27">
        <v>16.937146902420842</v>
      </c>
      <c r="J43" s="27">
        <v>0.9830594284000953</v>
      </c>
      <c r="K43" s="27">
        <v>2.8828633063462124</v>
      </c>
      <c r="L43" s="27">
        <v>4.0821189650476661</v>
      </c>
      <c r="M43" s="27">
        <v>-2.4649461163272973E-2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s="11" customFormat="1">
      <c r="A44" s="27" t="s">
        <v>55</v>
      </c>
      <c r="B44" s="27" t="s">
        <v>18</v>
      </c>
      <c r="C44" s="27" t="s">
        <v>74</v>
      </c>
      <c r="D44" s="27" t="s">
        <v>85</v>
      </c>
      <c r="E44" s="32">
        <v>198</v>
      </c>
      <c r="F44" s="32">
        <v>163</v>
      </c>
      <c r="G44" s="32">
        <v>57</v>
      </c>
      <c r="H44" s="27">
        <v>15.213259938830403</v>
      </c>
      <c r="I44" s="27">
        <v>13.336980411085012</v>
      </c>
      <c r="J44" s="27">
        <v>4.6695322849004537</v>
      </c>
      <c r="K44" s="27">
        <v>3.9272574257046662</v>
      </c>
      <c r="L44" s="27">
        <v>3.7373601617794185</v>
      </c>
      <c r="M44" s="27">
        <v>2.2232780522803126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11" customFormat="1">
      <c r="A45" s="27" t="s">
        <v>55</v>
      </c>
      <c r="B45" s="27" t="s">
        <v>19</v>
      </c>
      <c r="C45" s="27" t="s">
        <v>74</v>
      </c>
      <c r="D45" s="27" t="s">
        <v>85</v>
      </c>
      <c r="E45" s="32">
        <v>464</v>
      </c>
      <c r="F45" s="32">
        <v>264</v>
      </c>
      <c r="G45" s="32">
        <v>111</v>
      </c>
      <c r="H45" s="27">
        <v>35.651275816249019</v>
      </c>
      <c r="I45" s="27">
        <v>21.600998948014986</v>
      </c>
      <c r="J45" s="27">
        <v>9.0932997127008814</v>
      </c>
      <c r="K45" s="27">
        <v>5.1558818007526286</v>
      </c>
      <c r="L45" s="27">
        <v>4.4330261269067943</v>
      </c>
      <c r="M45" s="27">
        <v>3.1848039044656766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s="11" customFormat="1">
      <c r="A46" s="27" t="s">
        <v>55</v>
      </c>
      <c r="B46" s="27" t="s">
        <v>20</v>
      </c>
      <c r="C46" s="27" t="s">
        <v>74</v>
      </c>
      <c r="D46" s="27" t="s">
        <v>85</v>
      </c>
      <c r="E46" s="32">
        <v>29</v>
      </c>
      <c r="F46" s="32">
        <v>105</v>
      </c>
      <c r="G46" s="32">
        <v>6</v>
      </c>
      <c r="H46" s="27">
        <v>2.2282047385155637</v>
      </c>
      <c r="I46" s="27">
        <v>8.5913063997786878</v>
      </c>
      <c r="J46" s="27">
        <v>0.49152971420004765</v>
      </c>
      <c r="K46" s="27">
        <v>1.1558818007526284</v>
      </c>
      <c r="L46" s="27">
        <v>3.1028775252144634</v>
      </c>
      <c r="M46" s="27">
        <v>-1.024649461163273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s="11" customFormat="1">
      <c r="A47" s="27" t="s">
        <v>55</v>
      </c>
      <c r="B47" s="27" t="s">
        <v>21</v>
      </c>
      <c r="C47" s="27" t="s">
        <v>74</v>
      </c>
      <c r="D47" s="27" t="s">
        <v>86</v>
      </c>
      <c r="E47" s="32">
        <v>2673</v>
      </c>
      <c r="F47" s="32">
        <v>1206</v>
      </c>
      <c r="G47" s="32">
        <v>247</v>
      </c>
      <c r="H47" s="27">
        <v>205.37900917421041</v>
      </c>
      <c r="I47" s="27">
        <v>98.677290648886654</v>
      </c>
      <c r="J47" s="27">
        <v>20.234639901235294</v>
      </c>
      <c r="K47" s="27">
        <v>7.6821449278681344</v>
      </c>
      <c r="L47" s="27">
        <v>6.6246461994484269</v>
      </c>
      <c r="M47" s="27">
        <v>4.3387552697002487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s="11" customFormat="1">
      <c r="A48" s="27" t="s">
        <v>61</v>
      </c>
      <c r="B48" s="27" t="s">
        <v>22</v>
      </c>
      <c r="C48" s="27" t="s">
        <v>67</v>
      </c>
      <c r="D48" s="27" t="s">
        <v>85</v>
      </c>
      <c r="E48" s="32">
        <v>38</v>
      </c>
      <c r="F48" s="32">
        <v>17</v>
      </c>
      <c r="G48" s="32">
        <v>45</v>
      </c>
      <c r="H48" s="27">
        <v>2.9197165539169458</v>
      </c>
      <c r="I48" s="27">
        <v>1.3909734171070256</v>
      </c>
      <c r="J48" s="27">
        <v>3.6864728565003575</v>
      </c>
      <c r="K48" s="27">
        <v>1.5458283190686417</v>
      </c>
      <c r="L48" s="27">
        <v>0.47609484879868025</v>
      </c>
      <c r="M48" s="27">
        <v>1.8822411344452459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s="11" customFormat="1">
      <c r="A49" s="27" t="s">
        <v>68</v>
      </c>
      <c r="B49" s="27" t="s">
        <v>23</v>
      </c>
      <c r="C49" s="27" t="s">
        <v>67</v>
      </c>
      <c r="D49" s="27" t="s">
        <v>92</v>
      </c>
      <c r="E49" s="32">
        <v>129</v>
      </c>
      <c r="F49" s="32">
        <v>139</v>
      </c>
      <c r="G49" s="32">
        <v>43</v>
      </c>
      <c r="H49" s="27">
        <v>9.9116693540864738</v>
      </c>
      <c r="I49" s="27">
        <v>11.37325323399274</v>
      </c>
      <c r="J49" s="27">
        <v>3.5226296184336752</v>
      </c>
      <c r="K49" s="27">
        <v>3.3091280610483103</v>
      </c>
      <c r="L49" s="27">
        <v>3.5075730802718481</v>
      </c>
      <c r="M49" s="27">
        <v>1.8166527928176688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11" customFormat="1">
      <c r="A50" s="27" t="s">
        <v>70</v>
      </c>
      <c r="B50" s="27" t="s">
        <v>24</v>
      </c>
      <c r="C50" s="27" t="s">
        <v>69</v>
      </c>
      <c r="D50" s="27" t="s">
        <v>85</v>
      </c>
      <c r="E50" s="32">
        <v>2</v>
      </c>
      <c r="F50" s="32">
        <v>6</v>
      </c>
      <c r="G50" s="32">
        <v>2</v>
      </c>
      <c r="H50" s="27">
        <v>0.15366929231141821</v>
      </c>
      <c r="I50" s="27">
        <v>0.49093179427306793</v>
      </c>
      <c r="J50" s="27">
        <v>0.16384323806668258</v>
      </c>
      <c r="K50" s="27">
        <v>-2.7020991943749437</v>
      </c>
      <c r="L50" s="27">
        <v>-1.026405491730503</v>
      </c>
      <c r="M50" s="27">
        <v>-2.6096119618844291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11" customFormat="1">
      <c r="A51" s="27" t="s">
        <v>55</v>
      </c>
      <c r="B51" s="27" t="s">
        <v>25</v>
      </c>
      <c r="C51" s="27" t="s">
        <v>74</v>
      </c>
      <c r="D51" s="27" t="s">
        <v>85</v>
      </c>
      <c r="E51" s="32">
        <v>52</v>
      </c>
      <c r="F51" s="32">
        <v>50</v>
      </c>
      <c r="G51" s="32">
        <v>12</v>
      </c>
      <c r="H51" s="27">
        <v>3.9954016000968733</v>
      </c>
      <c r="I51" s="27">
        <v>4.0910982856088989</v>
      </c>
      <c r="J51" s="27">
        <v>0.9830594284000953</v>
      </c>
      <c r="K51" s="27">
        <v>1.9983405237661487</v>
      </c>
      <c r="L51" s="27">
        <v>2.0324881973230657</v>
      </c>
      <c r="M51" s="27">
        <v>-2.4649461163272973E-2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s="11" customFormat="1">
      <c r="A52" s="27" t="s">
        <v>71</v>
      </c>
      <c r="B52" s="27" t="s">
        <v>26</v>
      </c>
      <c r="C52" s="27" t="s">
        <v>69</v>
      </c>
      <c r="D52" s="27" t="s">
        <v>85</v>
      </c>
      <c r="E52" s="32">
        <v>47</v>
      </c>
      <c r="F52" s="32">
        <v>25</v>
      </c>
      <c r="G52" s="32">
        <v>103</v>
      </c>
      <c r="H52" s="27">
        <v>3.611228369318328</v>
      </c>
      <c r="I52" s="27">
        <v>2.0455491428044494</v>
      </c>
      <c r="J52" s="27">
        <v>8.4379267604341521</v>
      </c>
      <c r="K52" s="27">
        <v>1.8524896573026939</v>
      </c>
      <c r="L52" s="27">
        <v>1.0324881973230655</v>
      </c>
      <c r="M52" s="27">
        <v>3.0768885652987894</v>
      </c>
      <c r="N52" s="27"/>
      <c r="O52" s="27">
        <f>100-((11*100)/53)</f>
        <v>79.245283018867923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s="11" customFormat="1">
      <c r="A53" s="27" t="s">
        <v>76</v>
      </c>
      <c r="B53" s="27" t="s">
        <v>27</v>
      </c>
      <c r="C53" s="27" t="s">
        <v>69</v>
      </c>
      <c r="D53" s="27" t="s">
        <v>86</v>
      </c>
      <c r="E53" s="32">
        <v>19</v>
      </c>
      <c r="F53" s="32">
        <v>18</v>
      </c>
      <c r="G53" s="32">
        <v>25</v>
      </c>
      <c r="H53" s="27">
        <v>1.4598582769584729</v>
      </c>
      <c r="I53" s="27">
        <v>1.4727953828192035</v>
      </c>
      <c r="J53" s="27">
        <v>2.048040475833532</v>
      </c>
      <c r="K53" s="27">
        <v>0.54582831906864193</v>
      </c>
      <c r="L53" s="27">
        <v>0.55855700899065319</v>
      </c>
      <c r="M53" s="27">
        <v>1.0342442278902957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s="11" customFormat="1">
      <c r="A54" s="27" t="s">
        <v>72</v>
      </c>
      <c r="B54" s="27" t="s">
        <v>28</v>
      </c>
      <c r="C54" s="27" t="s">
        <v>67</v>
      </c>
      <c r="D54" s="27" t="s">
        <v>86</v>
      </c>
      <c r="E54" s="32">
        <v>4</v>
      </c>
      <c r="F54" s="32">
        <v>1</v>
      </c>
      <c r="G54" s="32">
        <v>0</v>
      </c>
      <c r="H54" s="27">
        <v>0.30733858462283642</v>
      </c>
      <c r="I54" s="27">
        <v>8.182196571217798E-2</v>
      </c>
      <c r="J54" s="27">
        <v>0</v>
      </c>
      <c r="K54" s="27">
        <v>-1.7020991943749437</v>
      </c>
      <c r="L54" s="27">
        <v>-3.6113679924516591</v>
      </c>
      <c r="M54" s="27" t="e">
        <v>#NUM!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s="11" customFormat="1">
      <c r="A55" s="27" t="s">
        <v>75</v>
      </c>
      <c r="B55" s="27" t="s">
        <v>29</v>
      </c>
      <c r="C55" s="27" t="s">
        <v>67</v>
      </c>
      <c r="D55" s="27" t="s">
        <v>86</v>
      </c>
      <c r="E55" s="32">
        <v>1</v>
      </c>
      <c r="F55" s="32">
        <v>0</v>
      </c>
      <c r="G55" s="32">
        <v>0</v>
      </c>
      <c r="H55" s="27">
        <v>7.6834646155709105E-2</v>
      </c>
      <c r="I55" s="27">
        <v>0</v>
      </c>
      <c r="J55" s="27">
        <v>0</v>
      </c>
      <c r="K55" s="27">
        <v>-3.7020991943749437</v>
      </c>
      <c r="L55" s="27" t="e">
        <v>#NUM!</v>
      </c>
      <c r="M55" s="27" t="e">
        <v>#NUM!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11" customFormat="1">
      <c r="A56" s="27" t="s">
        <v>55</v>
      </c>
      <c r="B56" s="27" t="s">
        <v>30</v>
      </c>
      <c r="C56" s="27" t="s">
        <v>74</v>
      </c>
      <c r="D56" s="27" t="s">
        <v>86</v>
      </c>
      <c r="E56" s="32">
        <v>586</v>
      </c>
      <c r="F56" s="32">
        <v>662</v>
      </c>
      <c r="G56" s="32">
        <v>60</v>
      </c>
      <c r="H56" s="27">
        <v>45.025102647245532</v>
      </c>
      <c r="I56" s="27">
        <v>54.166141301461828</v>
      </c>
      <c r="J56" s="27">
        <v>4.915297142000477</v>
      </c>
      <c r="K56" s="27">
        <v>5.4926576600473043</v>
      </c>
      <c r="L56" s="27">
        <v>5.7593194143555593</v>
      </c>
      <c r="M56" s="27">
        <v>2.2972786337240896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11" customFormat="1">
      <c r="A57" s="27" t="s">
        <v>73</v>
      </c>
      <c r="B57" s="27" t="s">
        <v>31</v>
      </c>
      <c r="C57" s="27" t="s">
        <v>74</v>
      </c>
      <c r="D57" s="27" t="s">
        <v>85</v>
      </c>
      <c r="E57" s="32">
        <v>884</v>
      </c>
      <c r="F57" s="32">
        <v>819</v>
      </c>
      <c r="G57" s="32">
        <v>320</v>
      </c>
      <c r="H57" s="27">
        <v>67.921827201646835</v>
      </c>
      <c r="I57" s="27">
        <v>67.012189918273762</v>
      </c>
      <c r="J57" s="27">
        <v>26.214918090669212</v>
      </c>
      <c r="K57" s="27">
        <v>6.0858033650164876</v>
      </c>
      <c r="L57" s="27">
        <v>6.0663516491893494</v>
      </c>
      <c r="M57" s="27">
        <v>4.7123161330029335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29" customForma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29" customForma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29" customFormat="1">
      <c r="A60" s="27" t="s">
        <v>311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s="29" customFormat="1" ht="17">
      <c r="A61" s="27"/>
      <c r="B61" s="27"/>
      <c r="C61" s="27"/>
      <c r="D61" s="27"/>
      <c r="E61" s="27"/>
      <c r="F61" s="39" t="s">
        <v>244</v>
      </c>
      <c r="G61" s="39"/>
      <c r="H61" s="39" t="s">
        <v>245</v>
      </c>
      <c r="I61" s="39"/>
      <c r="J61" s="39" t="s">
        <v>246</v>
      </c>
      <c r="K61" s="39"/>
      <c r="L61" s="39" t="s">
        <v>247</v>
      </c>
      <c r="M61" s="39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s="29" customFormat="1" ht="15">
      <c r="A62" s="31" t="s">
        <v>56</v>
      </c>
      <c r="B62" s="31" t="s">
        <v>54</v>
      </c>
      <c r="C62" s="31" t="s">
        <v>58</v>
      </c>
      <c r="D62" s="31" t="s">
        <v>82</v>
      </c>
      <c r="E62" s="33" t="s">
        <v>248</v>
      </c>
      <c r="F62" s="27" t="s">
        <v>93</v>
      </c>
      <c r="G62" s="27" t="s">
        <v>222</v>
      </c>
      <c r="H62" s="27" t="s">
        <v>93</v>
      </c>
      <c r="I62" s="27" t="s">
        <v>222</v>
      </c>
      <c r="J62" s="27" t="s">
        <v>93</v>
      </c>
      <c r="K62" s="27" t="s">
        <v>222</v>
      </c>
      <c r="L62" s="27" t="s">
        <v>93</v>
      </c>
      <c r="M62" s="27" t="s">
        <v>222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s="29" customFormat="1">
      <c r="A63" s="27" t="s">
        <v>55</v>
      </c>
      <c r="B63" s="27" t="s">
        <v>48</v>
      </c>
      <c r="C63" s="27" t="s">
        <v>78</v>
      </c>
      <c r="D63" s="27" t="s">
        <v>85</v>
      </c>
      <c r="E63" s="34">
        <v>228</v>
      </c>
      <c r="F63" s="27">
        <v>27</v>
      </c>
      <c r="G63" s="28">
        <f>(F63*10^9)/(E63*221260939)</f>
        <v>0.53520993432816877</v>
      </c>
      <c r="H63" s="27">
        <v>14</v>
      </c>
      <c r="I63" s="28">
        <f>(H63*10^9)/(E63*180214756)</f>
        <v>0.34072409016234956</v>
      </c>
      <c r="J63" s="27">
        <v>14</v>
      </c>
      <c r="K63" s="28">
        <f>(J63*10^9)/(E63*121404279)</f>
        <v>0.50577713798646118</v>
      </c>
      <c r="L63" s="27">
        <v>11</v>
      </c>
      <c r="M63" s="28">
        <f>(L63*10^9)/(E63*128829460)</f>
        <v>0.37449209237613601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s="29" customFormat="1">
      <c r="A64" s="27" t="s">
        <v>55</v>
      </c>
      <c r="B64" s="27" t="s">
        <v>33</v>
      </c>
      <c r="C64" s="27" t="s">
        <v>77</v>
      </c>
      <c r="D64" s="27" t="s">
        <v>83</v>
      </c>
      <c r="E64" s="34">
        <v>938</v>
      </c>
      <c r="F64" s="27">
        <v>3</v>
      </c>
      <c r="G64" s="28">
        <f t="shared" ref="G64:G115" si="0">(F64*10^9)/(E64*221260939)</f>
        <v>1.4454852526276056E-2</v>
      </c>
      <c r="H64" s="27">
        <v>1</v>
      </c>
      <c r="I64" s="28">
        <f t="shared" ref="I64:I115" si="1">(H64*10^9)/(E64*180214756)</f>
        <v>5.9157091499402754E-3</v>
      </c>
      <c r="J64" s="27">
        <v>2</v>
      </c>
      <c r="K64" s="28">
        <f t="shared" ref="K64:K115" si="2">(J64*10^9)/(E64*121404279)</f>
        <v>1.7562776037300203E-2</v>
      </c>
      <c r="L64" s="27">
        <v>0</v>
      </c>
      <c r="M64" s="28">
        <f t="shared" ref="M64:M115" si="3">(L64*10^9)/(E64*128829460)</f>
        <v>0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29" customFormat="1">
      <c r="A65" s="27" t="s">
        <v>55</v>
      </c>
      <c r="B65" s="27" t="s">
        <v>49</v>
      </c>
      <c r="C65" s="27" t="s">
        <v>80</v>
      </c>
      <c r="D65" s="27" t="s">
        <v>83</v>
      </c>
      <c r="E65" s="34">
        <v>690</v>
      </c>
      <c r="F65" s="27">
        <v>1</v>
      </c>
      <c r="G65" s="28">
        <f t="shared" si="0"/>
        <v>6.5500732703608414E-3</v>
      </c>
      <c r="H65" s="27">
        <v>2</v>
      </c>
      <c r="I65" s="28">
        <f t="shared" si="1"/>
        <v>1.6083870094620228E-2</v>
      </c>
      <c r="J65" s="27">
        <v>0</v>
      </c>
      <c r="K65" s="28">
        <f t="shared" si="2"/>
        <v>0</v>
      </c>
      <c r="L65" s="27">
        <v>2</v>
      </c>
      <c r="M65" s="28">
        <f t="shared" si="3"/>
        <v>2.2499129660542558E-2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s="29" customFormat="1">
      <c r="A66" s="27" t="s">
        <v>55</v>
      </c>
      <c r="B66" s="27" t="s">
        <v>50</v>
      </c>
      <c r="C66" s="27" t="s">
        <v>81</v>
      </c>
      <c r="D66" s="27" t="s">
        <v>86</v>
      </c>
      <c r="E66" s="34">
        <v>513</v>
      </c>
      <c r="F66" s="27">
        <v>17</v>
      </c>
      <c r="G66" s="28">
        <f t="shared" si="0"/>
        <v>0.14977068121117479</v>
      </c>
      <c r="H66" s="27">
        <v>37</v>
      </c>
      <c r="I66" s="28">
        <f t="shared" si="1"/>
        <v>0.40021559796847406</v>
      </c>
      <c r="J66" s="27">
        <v>7</v>
      </c>
      <c r="K66" s="28">
        <f t="shared" si="2"/>
        <v>0.11239491955254692</v>
      </c>
      <c r="L66" s="27">
        <v>19</v>
      </c>
      <c r="M66" s="28">
        <f t="shared" si="3"/>
        <v>0.2874888789958216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s="29" customFormat="1">
      <c r="A67" s="27" t="s">
        <v>55</v>
      </c>
      <c r="B67" s="27" t="s">
        <v>44</v>
      </c>
      <c r="C67" s="27" t="s">
        <v>78</v>
      </c>
      <c r="D67" s="27" t="s">
        <v>85</v>
      </c>
      <c r="E67" s="34">
        <v>1116</v>
      </c>
      <c r="F67" s="27">
        <v>8</v>
      </c>
      <c r="G67" s="28">
        <f t="shared" si="0"/>
        <v>3.2398211874903084E-2</v>
      </c>
      <c r="H67" s="27">
        <v>10</v>
      </c>
      <c r="I67" s="28">
        <f t="shared" si="1"/>
        <v>4.9721641421541028E-2</v>
      </c>
      <c r="J67" s="27">
        <v>4</v>
      </c>
      <c r="K67" s="28">
        <f t="shared" si="2"/>
        <v>2.9523089467719699E-2</v>
      </c>
      <c r="L67" s="27">
        <v>12</v>
      </c>
      <c r="M67" s="28">
        <f t="shared" si="3"/>
        <v>8.3464513256851433E-2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s="29" customFormat="1">
      <c r="A68" s="27" t="s">
        <v>55</v>
      </c>
      <c r="B68" s="27" t="s">
        <v>45</v>
      </c>
      <c r="C68" s="27" t="s">
        <v>78</v>
      </c>
      <c r="D68" s="27" t="s">
        <v>85</v>
      </c>
      <c r="E68" s="34">
        <v>228</v>
      </c>
      <c r="F68" s="27">
        <v>3</v>
      </c>
      <c r="G68" s="28">
        <f t="shared" si="0"/>
        <v>5.9467770480907636E-2</v>
      </c>
      <c r="H68" s="27">
        <v>1</v>
      </c>
      <c r="I68" s="28">
        <f t="shared" si="1"/>
        <v>2.4337435011596395E-2</v>
      </c>
      <c r="J68" s="27">
        <v>2</v>
      </c>
      <c r="K68" s="28">
        <f t="shared" si="2"/>
        <v>7.2253876855208732E-2</v>
      </c>
      <c r="L68" s="27">
        <v>3</v>
      </c>
      <c r="M68" s="28">
        <f t="shared" si="3"/>
        <v>0.10213420701167346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s="29" customFormat="1">
      <c r="A69" s="27" t="s">
        <v>62</v>
      </c>
      <c r="B69" s="27" t="s">
        <v>36</v>
      </c>
      <c r="C69" s="27" t="s">
        <v>57</v>
      </c>
      <c r="D69" s="27" t="s">
        <v>85</v>
      </c>
      <c r="E69" s="34">
        <v>462</v>
      </c>
      <c r="F69" s="27">
        <v>7</v>
      </c>
      <c r="G69" s="28">
        <f t="shared" si="0"/>
        <v>6.8478038735590607E-2</v>
      </c>
      <c r="H69" s="27">
        <v>6</v>
      </c>
      <c r="I69" s="28">
        <f t="shared" si="1"/>
        <v>7.2064093281090633E-2</v>
      </c>
      <c r="J69" s="27">
        <v>1</v>
      </c>
      <c r="K69" s="28">
        <f t="shared" si="2"/>
        <v>1.7828878704532026E-2</v>
      </c>
      <c r="L69" s="27">
        <v>7</v>
      </c>
      <c r="M69" s="28">
        <f t="shared" si="3"/>
        <v>0.11760908686192702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s="29" customFormat="1">
      <c r="A70" s="27" t="s">
        <v>55</v>
      </c>
      <c r="B70" s="27" t="s">
        <v>46</v>
      </c>
      <c r="C70" s="27" t="s">
        <v>78</v>
      </c>
      <c r="D70" s="27" t="s">
        <v>85</v>
      </c>
      <c r="E70" s="34">
        <v>1428</v>
      </c>
      <c r="F70" s="27">
        <v>0</v>
      </c>
      <c r="G70" s="28">
        <f t="shared" si="0"/>
        <v>0</v>
      </c>
      <c r="H70" s="27">
        <v>0</v>
      </c>
      <c r="I70" s="28">
        <f t="shared" si="1"/>
        <v>0</v>
      </c>
      <c r="J70" s="27">
        <v>0</v>
      </c>
      <c r="K70" s="28">
        <f t="shared" si="2"/>
        <v>0</v>
      </c>
      <c r="L70" s="27">
        <v>0</v>
      </c>
      <c r="M70" s="28">
        <f t="shared" si="3"/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s="29" customFormat="1">
      <c r="A71" s="27" t="s">
        <v>55</v>
      </c>
      <c r="B71" s="27" t="s">
        <v>41</v>
      </c>
      <c r="C71" s="27" t="s">
        <v>78</v>
      </c>
      <c r="D71" s="27" t="s">
        <v>84</v>
      </c>
      <c r="E71" s="34">
        <v>495</v>
      </c>
      <c r="F71" s="27">
        <v>40</v>
      </c>
      <c r="G71" s="28">
        <f t="shared" si="0"/>
        <v>0.36521620658981657</v>
      </c>
      <c r="H71" s="27">
        <v>28</v>
      </c>
      <c r="I71" s="28">
        <f t="shared" si="1"/>
        <v>0.31387916184652809</v>
      </c>
      <c r="J71" s="27">
        <v>6</v>
      </c>
      <c r="K71" s="28">
        <f t="shared" si="2"/>
        <v>9.9841720745379336E-2</v>
      </c>
      <c r="L71" s="27">
        <v>14</v>
      </c>
      <c r="M71" s="28">
        <f t="shared" si="3"/>
        <v>0.21953696214226376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s="29" customFormat="1">
      <c r="A72" s="27" t="s">
        <v>55</v>
      </c>
      <c r="B72" s="27" t="s">
        <v>42</v>
      </c>
      <c r="C72" s="27" t="s">
        <v>78</v>
      </c>
      <c r="D72" s="27" t="s">
        <v>84</v>
      </c>
      <c r="E72" s="34">
        <v>165</v>
      </c>
      <c r="F72" s="27">
        <v>12</v>
      </c>
      <c r="G72" s="28">
        <f t="shared" si="0"/>
        <v>0.32869458593083495</v>
      </c>
      <c r="H72" s="27">
        <v>7</v>
      </c>
      <c r="I72" s="28">
        <f t="shared" si="1"/>
        <v>0.23540937138489607</v>
      </c>
      <c r="J72" s="27">
        <v>6</v>
      </c>
      <c r="K72" s="28">
        <f t="shared" si="2"/>
        <v>0.29952516223613801</v>
      </c>
      <c r="L72" s="27">
        <v>7</v>
      </c>
      <c r="M72" s="28">
        <f t="shared" si="3"/>
        <v>0.32930544321339561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s="29" customFormat="1">
      <c r="A73" s="27" t="s">
        <v>55</v>
      </c>
      <c r="B73" s="27" t="s">
        <v>34</v>
      </c>
      <c r="C73" s="27" t="s">
        <v>77</v>
      </c>
      <c r="D73" s="27" t="s">
        <v>84</v>
      </c>
      <c r="E73" s="34">
        <v>93</v>
      </c>
      <c r="F73" s="27">
        <v>6</v>
      </c>
      <c r="G73" s="28">
        <f t="shared" si="0"/>
        <v>0.29158390687412777</v>
      </c>
      <c r="H73" s="27">
        <v>6</v>
      </c>
      <c r="I73" s="28">
        <f t="shared" si="1"/>
        <v>0.35799581823509535</v>
      </c>
      <c r="J73" s="27">
        <v>1</v>
      </c>
      <c r="K73" s="28">
        <f t="shared" si="2"/>
        <v>8.8569268403159096E-2</v>
      </c>
      <c r="L73" s="27">
        <v>3</v>
      </c>
      <c r="M73" s="28">
        <f t="shared" si="3"/>
        <v>0.25039353977055429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s="29" customFormat="1">
      <c r="A74" s="27" t="s">
        <v>55</v>
      </c>
      <c r="B74" s="27" t="s">
        <v>35</v>
      </c>
      <c r="C74" s="27" t="s">
        <v>78</v>
      </c>
      <c r="D74" s="27" t="s">
        <v>84</v>
      </c>
      <c r="E74" s="34">
        <v>96</v>
      </c>
      <c r="F74" s="27">
        <v>8</v>
      </c>
      <c r="G74" s="28">
        <f t="shared" si="0"/>
        <v>0.37662921304574837</v>
      </c>
      <c r="H74" s="27">
        <v>8</v>
      </c>
      <c r="I74" s="28">
        <f t="shared" si="1"/>
        <v>0.46241126522033155</v>
      </c>
      <c r="J74" s="27">
        <v>2</v>
      </c>
      <c r="K74" s="28">
        <f t="shared" si="2"/>
        <v>0.17160295753112073</v>
      </c>
      <c r="L74" s="27">
        <v>6</v>
      </c>
      <c r="M74" s="28">
        <f t="shared" si="3"/>
        <v>0.48513748330544892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s="29" customFormat="1">
      <c r="A75" s="27" t="s">
        <v>64</v>
      </c>
      <c r="B75" s="27" t="s">
        <v>38</v>
      </c>
      <c r="C75" s="27" t="s">
        <v>60</v>
      </c>
      <c r="D75" s="27" t="s">
        <v>91</v>
      </c>
      <c r="E75" s="34">
        <v>1593</v>
      </c>
      <c r="F75" s="27">
        <v>97</v>
      </c>
      <c r="G75" s="28">
        <f t="shared" si="0"/>
        <v>0.27520176019162029</v>
      </c>
      <c r="H75" s="27">
        <v>252</v>
      </c>
      <c r="I75" s="28">
        <f t="shared" si="1"/>
        <v>0.87779765601147686</v>
      </c>
      <c r="J75" s="27">
        <v>25</v>
      </c>
      <c r="K75" s="28">
        <f t="shared" si="2"/>
        <v>0.12926776461854669</v>
      </c>
      <c r="L75" s="27">
        <v>171</v>
      </c>
      <c r="M75" s="28">
        <f t="shared" si="3"/>
        <v>0.83323047980144904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s="29" customFormat="1">
      <c r="A76" s="27" t="s">
        <v>66</v>
      </c>
      <c r="B76" s="27" t="s">
        <v>51</v>
      </c>
      <c r="C76" s="27" t="s">
        <v>57</v>
      </c>
      <c r="D76" s="27" t="s">
        <v>86</v>
      </c>
      <c r="E76" s="34">
        <v>1785</v>
      </c>
      <c r="F76" s="27">
        <v>2</v>
      </c>
      <c r="G76" s="28">
        <f t="shared" si="0"/>
        <v>5.0639221922117424E-3</v>
      </c>
      <c r="H76" s="27">
        <v>3</v>
      </c>
      <c r="I76" s="28">
        <f t="shared" si="1"/>
        <v>9.3259414834352579E-3</v>
      </c>
      <c r="J76" s="27">
        <v>1</v>
      </c>
      <c r="K76" s="28">
        <f t="shared" si="2"/>
        <v>4.6145333117612302E-3</v>
      </c>
      <c r="L76" s="27">
        <v>5</v>
      </c>
      <c r="M76" s="28">
        <f t="shared" si="3"/>
        <v>2.174285639464197E-2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s="29" customFormat="1">
      <c r="A77" s="27" t="s">
        <v>65</v>
      </c>
      <c r="B77" s="27" t="s">
        <v>39</v>
      </c>
      <c r="C77" s="27" t="s">
        <v>249</v>
      </c>
      <c r="D77" s="27" t="s">
        <v>86</v>
      </c>
      <c r="E77" s="34">
        <v>2538</v>
      </c>
      <c r="F77" s="27">
        <v>5</v>
      </c>
      <c r="G77" s="28">
        <f t="shared" si="0"/>
        <v>8.9037639017907413E-3</v>
      </c>
      <c r="H77" s="27">
        <v>4</v>
      </c>
      <c r="I77" s="28">
        <f t="shared" si="1"/>
        <v>8.7453667181150163E-3</v>
      </c>
      <c r="J77" s="27">
        <v>4</v>
      </c>
      <c r="K77" s="28">
        <f t="shared" si="2"/>
        <v>1.2981784021266818E-2</v>
      </c>
      <c r="L77" s="27">
        <v>3</v>
      </c>
      <c r="M77" s="28">
        <f t="shared" si="3"/>
        <v>9.1751769892283487E-3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s="29" customFormat="1">
      <c r="A78" s="27" t="s">
        <v>55</v>
      </c>
      <c r="B78" s="27" t="s">
        <v>40</v>
      </c>
      <c r="C78" s="27" t="s">
        <v>79</v>
      </c>
      <c r="D78" s="27" t="s">
        <v>85</v>
      </c>
      <c r="E78" s="34">
        <v>492</v>
      </c>
      <c r="F78" s="27">
        <v>0</v>
      </c>
      <c r="G78" s="28">
        <f t="shared" si="0"/>
        <v>0</v>
      </c>
      <c r="H78" s="27">
        <v>0</v>
      </c>
      <c r="I78" s="28">
        <f t="shared" si="1"/>
        <v>0</v>
      </c>
      <c r="J78" s="27">
        <v>0</v>
      </c>
      <c r="K78" s="28">
        <f t="shared" si="2"/>
        <v>0</v>
      </c>
      <c r="L78" s="27">
        <v>0</v>
      </c>
      <c r="M78" s="28">
        <f t="shared" si="3"/>
        <v>0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s="29" customFormat="1">
      <c r="A79" s="27" t="s">
        <v>55</v>
      </c>
      <c r="B79" s="27" t="s">
        <v>43</v>
      </c>
      <c r="C79" s="27" t="s">
        <v>78</v>
      </c>
      <c r="D79" s="27" t="s">
        <v>85</v>
      </c>
      <c r="E79" s="34">
        <v>549</v>
      </c>
      <c r="F79" s="27">
        <v>0</v>
      </c>
      <c r="G79" s="28">
        <f t="shared" si="0"/>
        <v>0</v>
      </c>
      <c r="H79" s="27">
        <v>0</v>
      </c>
      <c r="I79" s="28">
        <f t="shared" si="1"/>
        <v>0</v>
      </c>
      <c r="J79" s="27">
        <v>0</v>
      </c>
      <c r="K79" s="28">
        <f t="shared" si="2"/>
        <v>0</v>
      </c>
      <c r="L79" s="27">
        <v>0</v>
      </c>
      <c r="M79" s="28">
        <f t="shared" si="3"/>
        <v>0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s="29" customFormat="1">
      <c r="A80" s="27" t="s">
        <v>63</v>
      </c>
      <c r="B80" s="27" t="s">
        <v>37</v>
      </c>
      <c r="C80" s="27" t="s">
        <v>59</v>
      </c>
      <c r="D80" s="27" t="s">
        <v>91</v>
      </c>
      <c r="E80" s="34">
        <v>948</v>
      </c>
      <c r="F80" s="27">
        <v>12</v>
      </c>
      <c r="G80" s="28">
        <f t="shared" si="0"/>
        <v>5.720950071580988E-2</v>
      </c>
      <c r="H80" s="27">
        <v>25</v>
      </c>
      <c r="I80" s="28">
        <f t="shared" si="1"/>
        <v>0.14633267886719353</v>
      </c>
      <c r="J80" s="27">
        <v>3</v>
      </c>
      <c r="K80" s="28">
        <f t="shared" si="2"/>
        <v>2.6066272030043657E-2</v>
      </c>
      <c r="L80" s="27">
        <v>21</v>
      </c>
      <c r="M80" s="28">
        <f t="shared" si="3"/>
        <v>0.1719474624373743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1:44" s="29" customFormat="1">
      <c r="A81" s="27" t="s">
        <v>55</v>
      </c>
      <c r="B81" s="27" t="s">
        <v>47</v>
      </c>
      <c r="C81" s="27" t="s">
        <v>89</v>
      </c>
      <c r="D81" s="27" t="s">
        <v>85</v>
      </c>
      <c r="E81" s="34">
        <v>1461</v>
      </c>
      <c r="F81" s="27">
        <v>0</v>
      </c>
      <c r="G81" s="28">
        <f t="shared" si="0"/>
        <v>0</v>
      </c>
      <c r="H81" s="27">
        <v>0</v>
      </c>
      <c r="I81" s="28">
        <f t="shared" si="1"/>
        <v>0</v>
      </c>
      <c r="J81" s="27">
        <v>0</v>
      </c>
      <c r="K81" s="28">
        <f t="shared" si="2"/>
        <v>0</v>
      </c>
      <c r="L81" s="27">
        <v>0</v>
      </c>
      <c r="M81" s="28">
        <f t="shared" si="3"/>
        <v>0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1:44" s="29" customFormat="1" ht="15">
      <c r="A82" s="27" t="s">
        <v>55</v>
      </c>
      <c r="B82" s="27" t="s">
        <v>52</v>
      </c>
      <c r="C82" s="27" t="s">
        <v>90</v>
      </c>
      <c r="D82" s="27" t="s">
        <v>85</v>
      </c>
      <c r="E82" s="35">
        <v>1959</v>
      </c>
      <c r="F82" s="27">
        <v>0</v>
      </c>
      <c r="G82" s="28">
        <f t="shared" si="0"/>
        <v>0</v>
      </c>
      <c r="H82" s="27">
        <v>0</v>
      </c>
      <c r="I82" s="28">
        <f t="shared" si="1"/>
        <v>0</v>
      </c>
      <c r="J82" s="27">
        <v>0</v>
      </c>
      <c r="K82" s="28">
        <f t="shared" si="2"/>
        <v>0</v>
      </c>
      <c r="L82" s="27">
        <v>0</v>
      </c>
      <c r="M82" s="28">
        <f t="shared" si="3"/>
        <v>0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1:44" s="29" customFormat="1" ht="15">
      <c r="A83" s="27" t="s">
        <v>55</v>
      </c>
      <c r="B83" s="27" t="s">
        <v>53</v>
      </c>
      <c r="C83" s="27" t="s">
        <v>89</v>
      </c>
      <c r="D83" s="27" t="s">
        <v>85</v>
      </c>
      <c r="E83" s="35">
        <v>861</v>
      </c>
      <c r="F83" s="27">
        <v>0</v>
      </c>
      <c r="G83" s="28">
        <f t="shared" si="0"/>
        <v>0</v>
      </c>
      <c r="H83" s="27">
        <v>0</v>
      </c>
      <c r="I83" s="28">
        <f t="shared" si="1"/>
        <v>0</v>
      </c>
      <c r="J83" s="27">
        <v>0</v>
      </c>
      <c r="K83" s="28">
        <f t="shared" si="2"/>
        <v>0</v>
      </c>
      <c r="L83" s="27">
        <v>0</v>
      </c>
      <c r="M83" s="28">
        <f t="shared" si="3"/>
        <v>0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1:44" s="29" customFormat="1" ht="15">
      <c r="A84" s="27" t="s">
        <v>55</v>
      </c>
      <c r="B84" s="27" t="s">
        <v>4</v>
      </c>
      <c r="C84" s="27" t="s">
        <v>69</v>
      </c>
      <c r="D84" s="27" t="s">
        <v>85</v>
      </c>
      <c r="E84" s="35">
        <v>897</v>
      </c>
      <c r="F84" s="27">
        <v>4</v>
      </c>
      <c r="G84" s="28">
        <f t="shared" si="0"/>
        <v>2.0154071601110279E-2</v>
      </c>
      <c r="H84" s="27">
        <v>3</v>
      </c>
      <c r="I84" s="28">
        <f t="shared" si="1"/>
        <v>1.8558311647638725E-2</v>
      </c>
      <c r="J84" s="27">
        <v>2</v>
      </c>
      <c r="K84" s="28">
        <f t="shared" si="2"/>
        <v>1.8365533916374126E-2</v>
      </c>
      <c r="L84" s="27">
        <v>5</v>
      </c>
      <c r="M84" s="28">
        <f t="shared" si="3"/>
        <v>4.3267557039504918E-2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1:44" s="29" customFormat="1" ht="15">
      <c r="A85" s="27" t="s">
        <v>55</v>
      </c>
      <c r="B85" s="27" t="s">
        <v>8</v>
      </c>
      <c r="C85" s="27" t="s">
        <v>74</v>
      </c>
      <c r="D85" s="27" t="s">
        <v>85</v>
      </c>
      <c r="E85" s="35">
        <v>498</v>
      </c>
      <c r="F85" s="27">
        <v>46</v>
      </c>
      <c r="G85" s="28">
        <f t="shared" si="0"/>
        <v>0.41746852530372108</v>
      </c>
      <c r="H85" s="27">
        <v>0</v>
      </c>
      <c r="I85" s="28">
        <f t="shared" si="1"/>
        <v>0</v>
      </c>
      <c r="J85" s="27">
        <v>42</v>
      </c>
      <c r="K85" s="28">
        <f t="shared" si="2"/>
        <v>0.69468185217417555</v>
      </c>
      <c r="L85" s="27">
        <v>0</v>
      </c>
      <c r="M85" s="28">
        <f t="shared" si="3"/>
        <v>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1:44" s="29" customFormat="1" ht="15">
      <c r="A86" s="27" t="s">
        <v>55</v>
      </c>
      <c r="B86" s="27" t="s">
        <v>25</v>
      </c>
      <c r="C86" s="27" t="s">
        <v>74</v>
      </c>
      <c r="D86" s="27" t="s">
        <v>85</v>
      </c>
      <c r="E86" s="35">
        <v>584</v>
      </c>
      <c r="F86" s="27">
        <v>1</v>
      </c>
      <c r="G86" s="28">
        <f t="shared" si="0"/>
        <v>7.7389564324468838E-3</v>
      </c>
      <c r="H86" s="27">
        <v>1</v>
      </c>
      <c r="I86" s="28">
        <f t="shared" si="1"/>
        <v>9.5016013401437987E-3</v>
      </c>
      <c r="J86" s="27">
        <v>3</v>
      </c>
      <c r="K86" s="28">
        <f t="shared" si="2"/>
        <v>4.2313058021372238E-2</v>
      </c>
      <c r="L86" s="27">
        <v>3</v>
      </c>
      <c r="M86" s="28">
        <f t="shared" si="3"/>
        <v>3.9874313696338266E-2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1:44" s="29" customFormat="1">
      <c r="A87" s="27" t="s">
        <v>55</v>
      </c>
      <c r="B87" s="27" t="s">
        <v>18</v>
      </c>
      <c r="C87" s="27" t="s">
        <v>74</v>
      </c>
      <c r="D87" s="27" t="s">
        <v>85</v>
      </c>
      <c r="E87" s="34">
        <v>903</v>
      </c>
      <c r="F87" s="27">
        <v>0</v>
      </c>
      <c r="G87" s="28">
        <f t="shared" si="0"/>
        <v>0</v>
      </c>
      <c r="H87" s="27">
        <v>0</v>
      </c>
      <c r="I87" s="28">
        <f t="shared" si="1"/>
        <v>0</v>
      </c>
      <c r="J87" s="27">
        <v>0</v>
      </c>
      <c r="K87" s="28">
        <f t="shared" si="2"/>
        <v>0</v>
      </c>
      <c r="L87" s="27">
        <v>0</v>
      </c>
      <c r="M87" s="28">
        <f t="shared" si="3"/>
        <v>0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8" spans="1:44" s="29" customFormat="1">
      <c r="A88" s="27" t="s">
        <v>55</v>
      </c>
      <c r="B88" s="27" t="s">
        <v>5</v>
      </c>
      <c r="C88" s="27" t="s">
        <v>69</v>
      </c>
      <c r="D88" s="27" t="s">
        <v>85</v>
      </c>
      <c r="E88" s="34">
        <v>150</v>
      </c>
      <c r="F88" s="27">
        <v>2</v>
      </c>
      <c r="G88" s="28">
        <f t="shared" si="0"/>
        <v>6.0260674087319742E-2</v>
      </c>
      <c r="H88" s="27">
        <v>35</v>
      </c>
      <c r="I88" s="28">
        <f t="shared" si="1"/>
        <v>1.2947515426169283</v>
      </c>
      <c r="J88" s="27">
        <v>2</v>
      </c>
      <c r="K88" s="28">
        <f t="shared" si="2"/>
        <v>0.10982589281991727</v>
      </c>
      <c r="L88" s="27">
        <v>19</v>
      </c>
      <c r="M88" s="28">
        <f t="shared" si="3"/>
        <v>0.98321196616570983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</row>
    <row r="89" spans="1:44" s="29" customFormat="1">
      <c r="A89" s="27" t="s">
        <v>55</v>
      </c>
      <c r="B89" s="27" t="s">
        <v>15</v>
      </c>
      <c r="C89" s="27" t="s">
        <v>74</v>
      </c>
      <c r="D89" s="27" t="s">
        <v>85</v>
      </c>
      <c r="E89" s="34">
        <v>1836</v>
      </c>
      <c r="F89" s="27">
        <v>0</v>
      </c>
      <c r="G89" s="28">
        <f t="shared" si="0"/>
        <v>0</v>
      </c>
      <c r="H89" s="27">
        <v>0</v>
      </c>
      <c r="I89" s="28">
        <f t="shared" si="1"/>
        <v>0</v>
      </c>
      <c r="J89" s="27">
        <v>0</v>
      </c>
      <c r="K89" s="28">
        <f t="shared" si="2"/>
        <v>0</v>
      </c>
      <c r="L89" s="27">
        <v>0</v>
      </c>
      <c r="M89" s="28">
        <f t="shared" si="3"/>
        <v>0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</row>
    <row r="90" spans="1:44" s="29" customFormat="1">
      <c r="A90" s="27" t="s">
        <v>55</v>
      </c>
      <c r="B90" s="27" t="s">
        <v>9</v>
      </c>
      <c r="C90" s="27" t="s">
        <v>74</v>
      </c>
      <c r="D90" s="27" t="s">
        <v>85</v>
      </c>
      <c r="E90" s="34">
        <v>474</v>
      </c>
      <c r="F90" s="27">
        <v>0</v>
      </c>
      <c r="G90" s="28">
        <f t="shared" si="0"/>
        <v>0</v>
      </c>
      <c r="H90" s="27">
        <v>0</v>
      </c>
      <c r="I90" s="28">
        <f t="shared" si="1"/>
        <v>0</v>
      </c>
      <c r="J90" s="27">
        <v>0</v>
      </c>
      <c r="K90" s="28">
        <f t="shared" si="2"/>
        <v>0</v>
      </c>
      <c r="L90" s="27">
        <v>0</v>
      </c>
      <c r="M90" s="28">
        <f t="shared" si="3"/>
        <v>0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</row>
    <row r="91" spans="1:44" s="29" customFormat="1">
      <c r="A91" s="27" t="s">
        <v>75</v>
      </c>
      <c r="B91" s="27" t="s">
        <v>29</v>
      </c>
      <c r="C91" s="27" t="s">
        <v>67</v>
      </c>
      <c r="D91" s="27" t="s">
        <v>86</v>
      </c>
      <c r="E91" s="34">
        <v>1161</v>
      </c>
      <c r="F91" s="27">
        <v>929</v>
      </c>
      <c r="G91" s="28">
        <f t="shared" si="0"/>
        <v>3.6164190069198989</v>
      </c>
      <c r="H91" s="27">
        <v>1</v>
      </c>
      <c r="I91" s="28">
        <f t="shared" si="1"/>
        <v>4.7794446017605328E-3</v>
      </c>
      <c r="J91" s="27">
        <v>604</v>
      </c>
      <c r="K91" s="28">
        <f t="shared" si="2"/>
        <v>4.2851963348339819</v>
      </c>
      <c r="L91" s="27">
        <v>5</v>
      </c>
      <c r="M91" s="28">
        <f t="shared" si="3"/>
        <v>3.3428939418118787E-2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</row>
    <row r="92" spans="1:44" s="29" customFormat="1" ht="15">
      <c r="A92" s="27" t="s">
        <v>55</v>
      </c>
      <c r="B92" s="27" t="s">
        <v>16</v>
      </c>
      <c r="C92" s="27" t="s">
        <v>69</v>
      </c>
      <c r="D92" s="27" t="s">
        <v>88</v>
      </c>
      <c r="E92" s="35">
        <v>231</v>
      </c>
      <c r="F92" s="27">
        <v>4</v>
      </c>
      <c r="G92" s="28">
        <f t="shared" si="0"/>
        <v>7.8260615697817837E-2</v>
      </c>
      <c r="H92" s="27">
        <v>15</v>
      </c>
      <c r="I92" s="28">
        <f t="shared" si="1"/>
        <v>0.36032046640545312</v>
      </c>
      <c r="J92" s="27">
        <v>4</v>
      </c>
      <c r="K92" s="28">
        <f t="shared" si="2"/>
        <v>0.14263102963625621</v>
      </c>
      <c r="L92" s="27">
        <v>9</v>
      </c>
      <c r="M92" s="28">
        <f t="shared" si="3"/>
        <v>0.30242336621638377</v>
      </c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  <row r="93" spans="1:44" s="29" customFormat="1">
      <c r="A93" s="27" t="s">
        <v>72</v>
      </c>
      <c r="B93" s="27" t="s">
        <v>28</v>
      </c>
      <c r="C93" s="27" t="s">
        <v>67</v>
      </c>
      <c r="D93" s="27" t="s">
        <v>86</v>
      </c>
      <c r="E93" s="34">
        <v>1162</v>
      </c>
      <c r="F93" s="27">
        <v>5072</v>
      </c>
      <c r="G93" s="28">
        <f t="shared" si="0"/>
        <v>19.727332549755964</v>
      </c>
      <c r="H93" s="27">
        <v>9</v>
      </c>
      <c r="I93" s="28">
        <f t="shared" si="1"/>
        <v>4.2977983342337184E-2</v>
      </c>
      <c r="J93" s="27">
        <v>2742</v>
      </c>
      <c r="K93" s="28">
        <f t="shared" si="2"/>
        <v>19.436914680220298</v>
      </c>
      <c r="L93" s="27">
        <v>8</v>
      </c>
      <c r="M93" s="28">
        <f t="shared" si="3"/>
        <v>5.3440273548276643E-2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</row>
    <row r="94" spans="1:44" s="29" customFormat="1">
      <c r="A94" s="27" t="s">
        <v>55</v>
      </c>
      <c r="B94" s="27" t="s">
        <v>13</v>
      </c>
      <c r="C94" s="27" t="s">
        <v>67</v>
      </c>
      <c r="D94" s="27" t="s">
        <v>87</v>
      </c>
      <c r="E94" s="34">
        <v>138</v>
      </c>
      <c r="F94" s="27">
        <v>5</v>
      </c>
      <c r="G94" s="28">
        <f t="shared" si="0"/>
        <v>0.16375183175902103</v>
      </c>
      <c r="H94" s="27">
        <v>16</v>
      </c>
      <c r="I94" s="28">
        <f t="shared" si="1"/>
        <v>0.64335480378480914</v>
      </c>
      <c r="J94" s="27">
        <v>3</v>
      </c>
      <c r="K94" s="28">
        <f t="shared" si="2"/>
        <v>0.17906395568464772</v>
      </c>
      <c r="L94" s="27">
        <v>5</v>
      </c>
      <c r="M94" s="28">
        <f t="shared" si="3"/>
        <v>0.28123912075678198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</row>
    <row r="95" spans="1:44" s="29" customFormat="1">
      <c r="A95" s="27" t="s">
        <v>55</v>
      </c>
      <c r="B95" s="27" t="s">
        <v>11</v>
      </c>
      <c r="C95" s="27" t="s">
        <v>74</v>
      </c>
      <c r="D95" s="27" t="s">
        <v>85</v>
      </c>
      <c r="E95" s="34">
        <v>609</v>
      </c>
      <c r="F95" s="27">
        <v>0</v>
      </c>
      <c r="G95" s="28">
        <f t="shared" si="0"/>
        <v>0</v>
      </c>
      <c r="H95" s="27">
        <v>0</v>
      </c>
      <c r="I95" s="28">
        <f t="shared" si="1"/>
        <v>0</v>
      </c>
      <c r="J95" s="27">
        <v>0</v>
      </c>
      <c r="K95" s="28">
        <f t="shared" si="2"/>
        <v>0</v>
      </c>
      <c r="L95" s="27">
        <v>0</v>
      </c>
      <c r="M95" s="28">
        <f t="shared" si="3"/>
        <v>0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</row>
    <row r="96" spans="1:44" s="29" customFormat="1">
      <c r="A96" s="27" t="s">
        <v>55</v>
      </c>
      <c r="B96" s="27" t="s">
        <v>17</v>
      </c>
      <c r="C96" s="27" t="s">
        <v>74</v>
      </c>
      <c r="D96" s="27" t="s">
        <v>85</v>
      </c>
      <c r="E96" s="34">
        <v>324</v>
      </c>
      <c r="F96" s="27">
        <v>0</v>
      </c>
      <c r="G96" s="28">
        <f t="shared" si="0"/>
        <v>0</v>
      </c>
      <c r="H96" s="27">
        <v>0</v>
      </c>
      <c r="I96" s="28">
        <f t="shared" si="1"/>
        <v>0</v>
      </c>
      <c r="J96" s="27">
        <v>0</v>
      </c>
      <c r="K96" s="28">
        <f t="shared" si="2"/>
        <v>0</v>
      </c>
      <c r="L96" s="27">
        <v>0</v>
      </c>
      <c r="M96" s="28">
        <f t="shared" si="3"/>
        <v>0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1:44" s="29" customFormat="1">
      <c r="A97" s="27" t="s">
        <v>55</v>
      </c>
      <c r="B97" s="27" t="s">
        <v>14</v>
      </c>
      <c r="C97" s="27" t="s">
        <v>74</v>
      </c>
      <c r="D97" s="27" t="s">
        <v>85</v>
      </c>
      <c r="E97" s="34">
        <v>423</v>
      </c>
      <c r="F97" s="27">
        <v>0</v>
      </c>
      <c r="G97" s="28">
        <f t="shared" si="0"/>
        <v>0</v>
      </c>
      <c r="H97" s="27">
        <v>0</v>
      </c>
      <c r="I97" s="28">
        <f t="shared" si="1"/>
        <v>0</v>
      </c>
      <c r="J97" s="27">
        <v>0</v>
      </c>
      <c r="K97" s="28">
        <f t="shared" si="2"/>
        <v>0</v>
      </c>
      <c r="L97" s="27">
        <v>0</v>
      </c>
      <c r="M97" s="28">
        <f t="shared" si="3"/>
        <v>0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1:44" s="29" customFormat="1">
      <c r="A98" s="27" t="s">
        <v>76</v>
      </c>
      <c r="B98" s="27" t="s">
        <v>27</v>
      </c>
      <c r="C98" s="27" t="s">
        <v>69</v>
      </c>
      <c r="D98" s="27" t="s">
        <v>86</v>
      </c>
      <c r="E98" s="34">
        <v>231</v>
      </c>
      <c r="F98" s="27">
        <v>68</v>
      </c>
      <c r="G98" s="28">
        <f t="shared" si="0"/>
        <v>1.3304304668629032</v>
      </c>
      <c r="H98" s="27">
        <v>180</v>
      </c>
      <c r="I98" s="28">
        <f t="shared" si="1"/>
        <v>4.3238455968654375</v>
      </c>
      <c r="J98" s="27">
        <v>35</v>
      </c>
      <c r="K98" s="28">
        <f t="shared" si="2"/>
        <v>1.2480215093172418</v>
      </c>
      <c r="L98" s="27">
        <v>111</v>
      </c>
      <c r="M98" s="28">
        <f t="shared" si="3"/>
        <v>3.7298881833353996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1:44" s="29" customFormat="1">
      <c r="A99" s="27" t="s">
        <v>55</v>
      </c>
      <c r="B99" s="27" t="s">
        <v>12</v>
      </c>
      <c r="C99" s="27" t="s">
        <v>67</v>
      </c>
      <c r="D99" s="27" t="s">
        <v>85</v>
      </c>
      <c r="E99" s="34">
        <v>210</v>
      </c>
      <c r="F99" s="27">
        <v>0</v>
      </c>
      <c r="G99" s="28">
        <f t="shared" si="0"/>
        <v>0</v>
      </c>
      <c r="H99" s="27">
        <v>0</v>
      </c>
      <c r="I99" s="28">
        <f t="shared" si="1"/>
        <v>0</v>
      </c>
      <c r="J99" s="27">
        <v>0</v>
      </c>
      <c r="K99" s="28">
        <f t="shared" si="2"/>
        <v>0</v>
      </c>
      <c r="L99" s="27">
        <v>0</v>
      </c>
      <c r="M99" s="28">
        <f t="shared" si="3"/>
        <v>0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4" s="29" customFormat="1">
      <c r="A100" s="27" t="s">
        <v>55</v>
      </c>
      <c r="B100" s="27" t="s">
        <v>2</v>
      </c>
      <c r="C100" s="27" t="s">
        <v>69</v>
      </c>
      <c r="D100" s="27" t="s">
        <v>85</v>
      </c>
      <c r="E100" s="34">
        <v>222</v>
      </c>
      <c r="F100" s="27">
        <v>0</v>
      </c>
      <c r="G100" s="28">
        <f t="shared" si="0"/>
        <v>0</v>
      </c>
      <c r="H100" s="27">
        <v>1</v>
      </c>
      <c r="I100" s="28">
        <f t="shared" si="1"/>
        <v>2.4995203525423327E-2</v>
      </c>
      <c r="J100" s="27">
        <v>0</v>
      </c>
      <c r="K100" s="28">
        <f t="shared" si="2"/>
        <v>0</v>
      </c>
      <c r="L100" s="27">
        <v>0</v>
      </c>
      <c r="M100" s="28">
        <f t="shared" si="3"/>
        <v>0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</row>
    <row r="101" spans="1:44" s="29" customFormat="1">
      <c r="A101" s="27" t="s">
        <v>68</v>
      </c>
      <c r="B101" s="27" t="s">
        <v>23</v>
      </c>
      <c r="C101" s="27" t="s">
        <v>67</v>
      </c>
      <c r="D101" s="27" t="s">
        <v>250</v>
      </c>
      <c r="E101" s="34">
        <v>504</v>
      </c>
      <c r="F101" s="27">
        <v>11</v>
      </c>
      <c r="G101" s="28">
        <f t="shared" si="0"/>
        <v>9.8640984369124565E-2</v>
      </c>
      <c r="H101" s="27">
        <v>32</v>
      </c>
      <c r="I101" s="28">
        <f t="shared" si="1"/>
        <v>0.3523133449297764</v>
      </c>
      <c r="J101" s="27">
        <v>3</v>
      </c>
      <c r="K101" s="28">
        <f t="shared" si="2"/>
        <v>4.9029416437463065E-2</v>
      </c>
      <c r="L101" s="27">
        <v>20</v>
      </c>
      <c r="M101" s="28">
        <f t="shared" si="3"/>
        <v>0.30802379892409454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</row>
    <row r="102" spans="1:44" s="29" customFormat="1">
      <c r="A102" s="27" t="s">
        <v>55</v>
      </c>
      <c r="B102" s="27" t="s">
        <v>3</v>
      </c>
      <c r="C102" s="27" t="s">
        <v>69</v>
      </c>
      <c r="D102" s="27" t="s">
        <v>85</v>
      </c>
      <c r="E102" s="34">
        <v>840</v>
      </c>
      <c r="F102" s="27">
        <v>5</v>
      </c>
      <c r="G102" s="28">
        <f t="shared" si="0"/>
        <v>2.6902086646124885E-2</v>
      </c>
      <c r="H102" s="27">
        <v>15</v>
      </c>
      <c r="I102" s="28">
        <f t="shared" si="1"/>
        <v>9.9088128261499611E-2</v>
      </c>
      <c r="J102" s="27">
        <v>0</v>
      </c>
      <c r="K102" s="28">
        <f t="shared" si="2"/>
        <v>0</v>
      </c>
      <c r="L102" s="27">
        <v>13</v>
      </c>
      <c r="M102" s="28">
        <f t="shared" si="3"/>
        <v>0.12012928158039687</v>
      </c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1:44" s="29" customFormat="1">
      <c r="A103" s="27" t="s">
        <v>55</v>
      </c>
      <c r="B103" s="27" t="s">
        <v>21</v>
      </c>
      <c r="C103" s="27" t="s">
        <v>74</v>
      </c>
      <c r="D103" s="27" t="s">
        <v>86</v>
      </c>
      <c r="E103" s="34">
        <v>2610</v>
      </c>
      <c r="F103" s="27">
        <v>1908</v>
      </c>
      <c r="G103" s="28">
        <f t="shared" si="0"/>
        <v>3.3039473034082203</v>
      </c>
      <c r="H103" s="27">
        <v>87</v>
      </c>
      <c r="I103" s="28">
        <f t="shared" si="1"/>
        <v>0.18496450608813261</v>
      </c>
      <c r="J103" s="27">
        <v>1468</v>
      </c>
      <c r="K103" s="28">
        <f t="shared" si="2"/>
        <v>4.6328853637827168</v>
      </c>
      <c r="L103" s="27">
        <v>84</v>
      </c>
      <c r="M103" s="28">
        <f t="shared" si="3"/>
        <v>0.24981792243774842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</row>
    <row r="104" spans="1:44" s="29" customFormat="1">
      <c r="A104" s="27" t="s">
        <v>71</v>
      </c>
      <c r="B104" s="27" t="s">
        <v>26</v>
      </c>
      <c r="C104" s="27" t="s">
        <v>69</v>
      </c>
      <c r="D104" s="27" t="s">
        <v>85</v>
      </c>
      <c r="E104" s="34">
        <v>831</v>
      </c>
      <c r="F104" s="27">
        <v>305</v>
      </c>
      <c r="G104" s="28">
        <f t="shared" si="0"/>
        <v>1.6588001441004079</v>
      </c>
      <c r="H104" s="27">
        <v>544</v>
      </c>
      <c r="I104" s="28">
        <f t="shared" si="1"/>
        <v>3.6325159318391389</v>
      </c>
      <c r="J104" s="27">
        <v>186</v>
      </c>
      <c r="K104" s="28">
        <f t="shared" si="2"/>
        <v>1.8436476592513189</v>
      </c>
      <c r="L104" s="27">
        <v>427</v>
      </c>
      <c r="M104" s="28">
        <f t="shared" si="3"/>
        <v>3.9885189963210914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1:44" s="29" customFormat="1">
      <c r="A105" s="27" t="s">
        <v>55</v>
      </c>
      <c r="B105" s="27" t="s">
        <v>1</v>
      </c>
      <c r="C105" s="27" t="s">
        <v>74</v>
      </c>
      <c r="D105" s="27" t="s">
        <v>85</v>
      </c>
      <c r="E105" s="34">
        <v>1047</v>
      </c>
      <c r="F105" s="27">
        <v>1</v>
      </c>
      <c r="G105" s="28">
        <f t="shared" si="0"/>
        <v>4.3166671982320728E-3</v>
      </c>
      <c r="H105" s="27">
        <v>0</v>
      </c>
      <c r="I105" s="28">
        <f t="shared" si="1"/>
        <v>0</v>
      </c>
      <c r="J105" s="27">
        <v>0</v>
      </c>
      <c r="K105" s="28">
        <f t="shared" si="2"/>
        <v>0</v>
      </c>
      <c r="L105" s="27">
        <v>0</v>
      </c>
      <c r="M105" s="28">
        <f t="shared" si="3"/>
        <v>0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</row>
    <row r="106" spans="1:44" s="29" customFormat="1">
      <c r="A106" s="27" t="s">
        <v>55</v>
      </c>
      <c r="B106" s="27" t="s">
        <v>20</v>
      </c>
      <c r="C106" s="27" t="s">
        <v>74</v>
      </c>
      <c r="D106" s="27" t="s">
        <v>85</v>
      </c>
      <c r="E106" s="34">
        <v>327</v>
      </c>
      <c r="F106" s="27">
        <v>1</v>
      </c>
      <c r="G106" s="28">
        <f t="shared" si="0"/>
        <v>1.3821255524614618E-2</v>
      </c>
      <c r="H106" s="27">
        <v>0</v>
      </c>
      <c r="I106" s="28">
        <f t="shared" si="1"/>
        <v>0</v>
      </c>
      <c r="J106" s="27">
        <v>1</v>
      </c>
      <c r="K106" s="28">
        <f t="shared" si="2"/>
        <v>2.5189424958696621E-2</v>
      </c>
      <c r="L106" s="27">
        <v>0</v>
      </c>
      <c r="M106" s="28">
        <f t="shared" si="3"/>
        <v>0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</row>
    <row r="107" spans="1:44" s="29" customFormat="1">
      <c r="A107" s="27" t="s">
        <v>55</v>
      </c>
      <c r="B107" s="27" t="s">
        <v>10</v>
      </c>
      <c r="C107" s="27" t="s">
        <v>74</v>
      </c>
      <c r="D107" s="27" t="s">
        <v>85</v>
      </c>
      <c r="E107" s="34">
        <v>1221</v>
      </c>
      <c r="F107" s="27">
        <v>0</v>
      </c>
      <c r="G107" s="28">
        <f t="shared" si="0"/>
        <v>0</v>
      </c>
      <c r="H107" s="27">
        <v>0</v>
      </c>
      <c r="I107" s="28">
        <f t="shared" si="1"/>
        <v>0</v>
      </c>
      <c r="J107" s="27">
        <v>0</v>
      </c>
      <c r="K107" s="28">
        <f t="shared" si="2"/>
        <v>0</v>
      </c>
      <c r="L107" s="27">
        <v>0</v>
      </c>
      <c r="M107" s="28">
        <f t="shared" si="3"/>
        <v>0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</row>
    <row r="108" spans="1:44" s="29" customFormat="1">
      <c r="A108" s="27" t="s">
        <v>55</v>
      </c>
      <c r="B108" s="27" t="s">
        <v>0</v>
      </c>
      <c r="C108" s="27" t="s">
        <v>74</v>
      </c>
      <c r="D108" s="27" t="s">
        <v>85</v>
      </c>
      <c r="E108" s="34">
        <v>477</v>
      </c>
      <c r="F108" s="27">
        <v>0</v>
      </c>
      <c r="G108" s="28">
        <f t="shared" si="0"/>
        <v>0</v>
      </c>
      <c r="H108" s="27">
        <v>0</v>
      </c>
      <c r="I108" s="28">
        <f t="shared" si="1"/>
        <v>0</v>
      </c>
      <c r="J108" s="27">
        <v>0</v>
      </c>
      <c r="K108" s="28">
        <f t="shared" si="2"/>
        <v>0</v>
      </c>
      <c r="L108" s="27">
        <v>0</v>
      </c>
      <c r="M108" s="28">
        <f t="shared" si="3"/>
        <v>0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</row>
    <row r="109" spans="1:44" s="29" customFormat="1">
      <c r="A109" s="27" t="s">
        <v>55</v>
      </c>
      <c r="B109" s="27" t="s">
        <v>7</v>
      </c>
      <c r="C109" s="27" t="s">
        <v>74</v>
      </c>
      <c r="D109" s="27" t="s">
        <v>85</v>
      </c>
      <c r="E109" s="34">
        <v>636</v>
      </c>
      <c r="F109" s="27">
        <v>0</v>
      </c>
      <c r="G109" s="28">
        <f t="shared" si="0"/>
        <v>0</v>
      </c>
      <c r="H109" s="27">
        <v>0</v>
      </c>
      <c r="I109" s="28">
        <f t="shared" si="1"/>
        <v>0</v>
      </c>
      <c r="J109" s="27">
        <v>0</v>
      </c>
      <c r="K109" s="28">
        <f t="shared" si="2"/>
        <v>0</v>
      </c>
      <c r="L109" s="27">
        <v>0</v>
      </c>
      <c r="M109" s="28">
        <f t="shared" si="3"/>
        <v>0</v>
      </c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</row>
    <row r="110" spans="1:44" s="29" customFormat="1">
      <c r="A110" s="27" t="s">
        <v>73</v>
      </c>
      <c r="B110" s="27" t="s">
        <v>31</v>
      </c>
      <c r="C110" s="27" t="s">
        <v>74</v>
      </c>
      <c r="D110" s="27" t="s">
        <v>85</v>
      </c>
      <c r="E110" s="34">
        <v>987</v>
      </c>
      <c r="F110" s="27">
        <v>0</v>
      </c>
      <c r="G110" s="28">
        <f t="shared" si="0"/>
        <v>0</v>
      </c>
      <c r="H110" s="27">
        <v>1</v>
      </c>
      <c r="I110" s="28">
        <f t="shared" si="1"/>
        <v>5.6220214616453682E-3</v>
      </c>
      <c r="J110" s="27">
        <v>1</v>
      </c>
      <c r="K110" s="28">
        <f t="shared" si="2"/>
        <v>8.3454325851000967E-3</v>
      </c>
      <c r="L110" s="27">
        <v>1</v>
      </c>
      <c r="M110" s="28">
        <f t="shared" si="3"/>
        <v>7.8644374193385849E-3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</row>
    <row r="111" spans="1:44" s="29" customFormat="1">
      <c r="A111" s="27" t="s">
        <v>55</v>
      </c>
      <c r="B111" s="27" t="s">
        <v>19</v>
      </c>
      <c r="C111" s="27" t="s">
        <v>74</v>
      </c>
      <c r="D111" s="27" t="s">
        <v>85</v>
      </c>
      <c r="E111" s="34">
        <v>420</v>
      </c>
      <c r="F111" s="27">
        <v>0</v>
      </c>
      <c r="G111" s="28">
        <f t="shared" si="0"/>
        <v>0</v>
      </c>
      <c r="H111" s="27">
        <v>0</v>
      </c>
      <c r="I111" s="28">
        <f t="shared" si="1"/>
        <v>0</v>
      </c>
      <c r="J111" s="27">
        <v>0</v>
      </c>
      <c r="K111" s="28">
        <f t="shared" si="2"/>
        <v>0</v>
      </c>
      <c r="L111" s="27">
        <v>0</v>
      </c>
      <c r="M111" s="28">
        <f t="shared" si="3"/>
        <v>0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</row>
    <row r="112" spans="1:44" s="29" customFormat="1">
      <c r="A112" s="27" t="s">
        <v>55</v>
      </c>
      <c r="B112" s="27" t="s">
        <v>30</v>
      </c>
      <c r="C112" s="27" t="s">
        <v>74</v>
      </c>
      <c r="D112" s="27" t="s">
        <v>86</v>
      </c>
      <c r="E112" s="34">
        <v>630</v>
      </c>
      <c r="F112" s="27">
        <v>99</v>
      </c>
      <c r="G112" s="28">
        <f t="shared" si="0"/>
        <v>0.7102150874576969</v>
      </c>
      <c r="H112" s="27">
        <v>102</v>
      </c>
      <c r="I112" s="28">
        <f t="shared" si="1"/>
        <v>0.89839902957092987</v>
      </c>
      <c r="J112" s="27">
        <v>44</v>
      </c>
      <c r="K112" s="28">
        <f t="shared" si="2"/>
        <v>0.57527848619956667</v>
      </c>
      <c r="L112" s="27">
        <v>68</v>
      </c>
      <c r="M112" s="28">
        <f t="shared" si="3"/>
        <v>0.83782473307353722</v>
      </c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</row>
    <row r="113" spans="1:44" s="29" customFormat="1">
      <c r="A113" s="27" t="s">
        <v>55</v>
      </c>
      <c r="B113" s="27" t="s">
        <v>6</v>
      </c>
      <c r="C113" s="27" t="s">
        <v>74</v>
      </c>
      <c r="D113" s="27" t="s">
        <v>85</v>
      </c>
      <c r="E113" s="34">
        <v>207</v>
      </c>
      <c r="F113" s="27">
        <v>0</v>
      </c>
      <c r="G113" s="28">
        <f t="shared" si="0"/>
        <v>0</v>
      </c>
      <c r="H113" s="27">
        <v>0</v>
      </c>
      <c r="I113" s="28">
        <f t="shared" si="1"/>
        <v>0</v>
      </c>
      <c r="J113" s="27">
        <v>0</v>
      </c>
      <c r="K113" s="28">
        <f t="shared" si="2"/>
        <v>0</v>
      </c>
      <c r="L113" s="27">
        <v>0</v>
      </c>
      <c r="M113" s="28">
        <f t="shared" si="3"/>
        <v>0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</row>
    <row r="114" spans="1:44" s="29" customFormat="1">
      <c r="A114" s="27" t="s">
        <v>61</v>
      </c>
      <c r="B114" s="27" t="s">
        <v>22</v>
      </c>
      <c r="C114" s="27" t="s">
        <v>67</v>
      </c>
      <c r="D114" s="27" t="s">
        <v>85</v>
      </c>
      <c r="E114" s="34">
        <v>486</v>
      </c>
      <c r="F114" s="27">
        <v>1</v>
      </c>
      <c r="G114" s="28">
        <f t="shared" si="0"/>
        <v>9.29948674187033E-3</v>
      </c>
      <c r="H114" s="27">
        <v>10</v>
      </c>
      <c r="I114" s="28">
        <f t="shared" si="1"/>
        <v>0.11417562104205717</v>
      </c>
      <c r="J114" s="27">
        <v>1</v>
      </c>
      <c r="K114" s="28">
        <f t="shared" si="2"/>
        <v>1.6948440249987234E-2</v>
      </c>
      <c r="L114" s="27">
        <v>5</v>
      </c>
      <c r="M114" s="28">
        <f t="shared" si="3"/>
        <v>7.9858021943283772E-2</v>
      </c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</row>
    <row r="115" spans="1:44" s="29" customFormat="1">
      <c r="A115" s="27" t="s">
        <v>70</v>
      </c>
      <c r="B115" s="27" t="s">
        <v>24</v>
      </c>
      <c r="C115" s="27" t="s">
        <v>69</v>
      </c>
      <c r="D115" s="27" t="s">
        <v>85</v>
      </c>
      <c r="E115" s="34">
        <v>348</v>
      </c>
      <c r="F115" s="27">
        <v>2</v>
      </c>
      <c r="G115" s="28">
        <f t="shared" si="0"/>
        <v>2.5974428485913682E-2</v>
      </c>
      <c r="H115" s="27">
        <v>2</v>
      </c>
      <c r="I115" s="28">
        <f t="shared" si="1"/>
        <v>3.1890432084160793E-2</v>
      </c>
      <c r="J115" s="27">
        <v>4</v>
      </c>
      <c r="K115" s="28">
        <f t="shared" si="2"/>
        <v>9.4677493810273516E-2</v>
      </c>
      <c r="L115" s="27">
        <v>2</v>
      </c>
      <c r="M115" s="28">
        <f t="shared" si="3"/>
        <v>4.4610343292455071E-2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</row>
    <row r="116" spans="1:44" s="29" customForma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</row>
    <row r="117" spans="1:44" s="29" customForma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</row>
    <row r="118" spans="1:44" s="29" customForma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</row>
    <row r="119" spans="1:44" s="29" customForma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</row>
    <row r="120" spans="1:44" s="29" customForma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</row>
    <row r="121" spans="1:44" s="29" customForma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1:44" s="29" customForma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</row>
    <row r="123" spans="1:44" s="29" customForma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</row>
    <row r="124" spans="1:44" s="29" customForma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</row>
    <row r="125" spans="1:44" s="29" customForma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1:44" s="29" customForma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</row>
    <row r="127" spans="1:44" s="29" customForma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</row>
    <row r="128" spans="1:44" s="29" customForma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</row>
    <row r="129" spans="1:44" s="29" customForma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</row>
    <row r="130" spans="1:44" s="29" customForma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1:44" s="29" customForma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</row>
    <row r="132" spans="1:44" s="29" customForma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</row>
    <row r="133" spans="1:44" s="29" customForma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</row>
    <row r="134" spans="1:44" s="29" customForma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1:44" s="29" customForma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</row>
    <row r="136" spans="1:44" s="29" customForma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</row>
    <row r="137" spans="1:44" s="29" customForma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1:44" s="29" customForma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</row>
    <row r="139" spans="1:44" s="29" customForma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1:44" s="29" customForma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1:44" s="29" customForma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1:44" s="29" customForma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1:44" s="29" customForma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</row>
    <row r="144" spans="1:44" s="29" customForma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</row>
    <row r="145" spans="1:44" s="29" customForma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</row>
    <row r="146" spans="1:44" s="29" customForma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</row>
    <row r="147" spans="1:44" s="29" customForma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</row>
    <row r="148" spans="1:44" s="29" customForma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</row>
    <row r="149" spans="1:44" s="29" customForma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</row>
    <row r="150" spans="1:44" s="29" customForma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</row>
    <row r="151" spans="1:44" s="29" customForma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</row>
    <row r="152" spans="1:44" s="29" customForma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</row>
    <row r="153" spans="1:44" s="29" customForma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</row>
    <row r="154" spans="1:44" s="29" customForma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</row>
    <row r="155" spans="1:44" s="29" customForma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</row>
    <row r="156" spans="1:44" s="29" customForma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</row>
    <row r="157" spans="1:44" s="29" customForma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</row>
    <row r="158" spans="1:44" s="29" customForma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</row>
    <row r="159" spans="1:44" s="29" customForma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</row>
    <row r="160" spans="1:44" s="29" customForma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</row>
    <row r="161" spans="1:44" s="29" customForma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</row>
    <row r="162" spans="1:44" s="29" customForma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</row>
    <row r="163" spans="1:44" s="29" customForma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</row>
    <row r="164" spans="1:44" s="29" customForma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</row>
    <row r="165" spans="1:44" s="29" customForma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</row>
    <row r="166" spans="1:44" s="29" customForma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</row>
    <row r="167" spans="1:44" s="29" customForma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</row>
    <row r="168" spans="1:44" s="29" customForma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</row>
    <row r="169" spans="1:44" s="29" customForma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</row>
    <row r="170" spans="1:44" s="29" customForma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</row>
    <row r="171" spans="1:44" s="29" customForma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</row>
    <row r="172" spans="1:44" s="29" customForma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</row>
    <row r="173" spans="1:44" s="29" customForma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</row>
    <row r="174" spans="1:44" s="29" customForma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</row>
    <row r="175" spans="1:44" s="29" customForma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</row>
    <row r="176" spans="1:44" s="29" customForma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</row>
    <row r="177" spans="1:44" s="29" customForma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</row>
    <row r="178" spans="1:44" s="29" customForma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</row>
    <row r="179" spans="1:44" s="29" customForma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</row>
    <row r="180" spans="1:44" s="29" customForma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</row>
    <row r="181" spans="1:44" s="29" customForma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</row>
    <row r="182" spans="1:44" s="29" customForma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</row>
    <row r="183" spans="1:44" s="29" customForma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</row>
    <row r="184" spans="1:44" s="29" customForma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</row>
    <row r="185" spans="1:44" s="29" customForma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</row>
    <row r="186" spans="1:44" s="29" customForma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</row>
    <row r="187" spans="1:44" s="29" customForma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</row>
    <row r="188" spans="1:44" s="29" customForma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</row>
    <row r="189" spans="1:44" s="29" customForma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</row>
    <row r="190" spans="1:44" s="29" customForma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</row>
    <row r="191" spans="1:44" s="29" customForma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</row>
    <row r="192" spans="1:44" s="29" customForma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</row>
    <row r="193" spans="1:44" s="29" customForma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</row>
    <row r="194" spans="1:44" s="29" customForma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</row>
    <row r="195" spans="1:44" s="29" customForma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</row>
    <row r="196" spans="1:44" s="29" customForma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</row>
    <row r="197" spans="1:44" s="29" customForma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</row>
    <row r="198" spans="1:44" s="29" customForma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</row>
    <row r="199" spans="1:44" s="29" customForma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</row>
    <row r="200" spans="1:44" s="29" customForma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</row>
    <row r="201" spans="1:44" s="29" customForma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</row>
    <row r="202" spans="1:44" s="29" customForma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</row>
    <row r="203" spans="1:44" s="29" customForma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</row>
    <row r="204" spans="1:44" s="29" customForma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</row>
    <row r="205" spans="1:44" s="29" customForma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</row>
    <row r="206" spans="1:44" s="29" customForma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</row>
    <row r="207" spans="1:44" s="29" customForma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</row>
    <row r="208" spans="1:44" s="29" customForma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</row>
    <row r="209" spans="1:44" s="29" customForma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</row>
    <row r="210" spans="1:44" s="29" customForma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</row>
    <row r="211" spans="1:44" s="29" customForma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</row>
    <row r="212" spans="1:44" s="29" customForma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</row>
    <row r="213" spans="1:44" s="29" customForma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</row>
    <row r="214" spans="1:44" s="29" customForma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</row>
    <row r="215" spans="1:44" s="29" customForma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</row>
    <row r="216" spans="1:44" s="29" customForma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</row>
    <row r="217" spans="1:44" s="29" customForma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</row>
    <row r="218" spans="1:44" s="29" customForma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</row>
    <row r="219" spans="1:44" s="29" customForma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</row>
    <row r="220" spans="1:44" s="29" customForma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</row>
    <row r="221" spans="1:44" s="29" customForma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</row>
    <row r="222" spans="1:44" s="29" customForma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</row>
    <row r="223" spans="1:44" s="29" customForma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</row>
    <row r="224" spans="1:44" s="29" customForma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</row>
    <row r="225" spans="1:44" s="29" customForma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</row>
    <row r="226" spans="1:44" s="29" customForma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</row>
    <row r="227" spans="1:44" s="29" customForma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</row>
    <row r="228" spans="1:44" s="29" customForma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</row>
    <row r="229" spans="1:44" s="29" customForma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</row>
    <row r="230" spans="1:44" s="29" customForma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</row>
    <row r="231" spans="1:44" s="29" customForma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</row>
    <row r="232" spans="1:44" s="29" customForma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</row>
    <row r="233" spans="1:44" s="29" customForma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</row>
    <row r="234" spans="1:44" s="29" customForma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</row>
    <row r="235" spans="1:44" s="29" customForma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</row>
    <row r="236" spans="1:44" s="29" customForma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</row>
    <row r="237" spans="1:44" s="29" customForma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</row>
    <row r="238" spans="1:44" s="29" customForma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</row>
    <row r="239" spans="1:44" s="29" customForma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</row>
    <row r="240" spans="1:44" s="29" customForma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</row>
    <row r="241" spans="1:44" s="29" customForma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</row>
    <row r="242" spans="1:44" s="29" customForma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</row>
    <row r="243" spans="1:44" s="29" customForma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</row>
    <row r="244" spans="1:44" s="29" customForma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</row>
    <row r="245" spans="1:44" s="29" customForma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</row>
    <row r="246" spans="1:44" s="29" customForma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</row>
    <row r="247" spans="1:44" s="29" customForma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</row>
    <row r="248" spans="1:44" s="29" customForma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</row>
    <row r="249" spans="1:44" s="29" customForma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</row>
    <row r="250" spans="1:44" s="29" customForma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</row>
    <row r="251" spans="1:44" s="29" customForma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</row>
    <row r="252" spans="1:44" s="29" customForma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</row>
    <row r="253" spans="1:44" s="29" customForma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</row>
    <row r="254" spans="1:44" s="29" customForma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</row>
    <row r="255" spans="1:44" s="29" customForma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</row>
    <row r="256" spans="1:44" s="29" customForma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</row>
    <row r="257" spans="1:44" s="29" customForma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</row>
    <row r="258" spans="1:44" s="29" customForma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</row>
    <row r="259" spans="1:44" s="29" customForma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</row>
    <row r="260" spans="1:44" s="29" customForma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</row>
    <row r="261" spans="1:44" s="29" customForma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</row>
    <row r="262" spans="1:44" s="29" customForma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</row>
    <row r="263" spans="1:44" s="29" customForma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</row>
    <row r="264" spans="1:44" s="29" customForma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</row>
    <row r="265" spans="1:44" s="29" customForma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</row>
    <row r="266" spans="1:44" s="29" customForma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</row>
    <row r="267" spans="1:44" s="29" customForma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</row>
    <row r="268" spans="1:44" s="29" customForma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</row>
    <row r="269" spans="1:44" s="29" customForma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</row>
    <row r="270" spans="1:44" s="29" customForma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</row>
    <row r="271" spans="1:44" s="29" customForma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</row>
    <row r="272" spans="1:44" s="29" customForma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</row>
    <row r="273" spans="1:44" s="29" customForma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</row>
    <row r="274" spans="1:44" s="29" customForma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</row>
    <row r="275" spans="1:44" s="29" customForma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</row>
    <row r="276" spans="1:44" s="29" customForma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</row>
    <row r="277" spans="1:44" s="29" customForma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</row>
    <row r="278" spans="1:44" s="29" customForma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</row>
    <row r="279" spans="1:44" s="29" customForma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</row>
    <row r="280" spans="1:44" s="29" customForma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</row>
    <row r="281" spans="1:44" s="29" customForma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</row>
    <row r="282" spans="1:44" s="29" customForma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</row>
    <row r="283" spans="1:44" s="29" customForma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</row>
    <row r="284" spans="1:44" s="29" customForma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</row>
    <row r="285" spans="1:44" s="29" customForma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</row>
    <row r="286" spans="1:44" s="29" customForma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</row>
    <row r="287" spans="1:44" s="29" customForma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</row>
    <row r="288" spans="1:44" s="29" customForma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</row>
    <row r="289" spans="1:44" s="29" customForma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</row>
    <row r="290" spans="1:44" s="29" customForma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</row>
    <row r="291" spans="1:44" s="29" customForma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</row>
    <row r="292" spans="1:44" s="29" customForma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</row>
    <row r="293" spans="1:44" s="29" customForma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</row>
    <row r="294" spans="1:44" s="29" customForma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</row>
    <row r="295" spans="1:44" s="29" customForma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</row>
    <row r="296" spans="1:44" s="29" customForma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</row>
    <row r="297" spans="1:44" s="29" customForma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</row>
    <row r="298" spans="1:44" s="29" customForma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</row>
    <row r="299" spans="1:44" s="29" customForma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</row>
    <row r="300" spans="1:44" s="29" customForma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</row>
    <row r="301" spans="1:44" s="29" customForma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</row>
    <row r="302" spans="1:44" s="29" customForma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</row>
    <row r="303" spans="1:44" s="29" customForma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</row>
    <row r="304" spans="1:44" s="29" customForma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</row>
    <row r="305" spans="1:44" s="29" customForma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</row>
    <row r="306" spans="1:44" s="29" customForma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</row>
    <row r="307" spans="1:44" s="29" customForma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</row>
    <row r="308" spans="1:44" s="29" customForma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</row>
    <row r="309" spans="1:44" s="29" customForma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</row>
    <row r="310" spans="1:44" s="29" customForma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</row>
    <row r="311" spans="1:44" s="29" customForma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</row>
    <row r="312" spans="1:44" s="29" customForma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</row>
    <row r="313" spans="1:44" s="29" customForma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</row>
    <row r="314" spans="1:44" s="29" customForma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</row>
    <row r="315" spans="1:44" s="29" customForma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</row>
    <row r="316" spans="1:44" s="29" customForma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</row>
    <row r="317" spans="1:44" s="29" customForma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</row>
    <row r="318" spans="1:44" s="29" customForma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</row>
    <row r="319" spans="1:44" s="29" customForma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</row>
    <row r="320" spans="1:44" s="29" customForma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</row>
    <row r="321" spans="1:44" s="29" customForma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</row>
    <row r="322" spans="1:44" s="29" customForma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</row>
    <row r="323" spans="1:44" s="29" customForma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</row>
    <row r="324" spans="1:44" s="29" customForma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</row>
    <row r="325" spans="1:44" s="29" customForma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</row>
    <row r="326" spans="1:44" s="29" customForma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</row>
    <row r="327" spans="1:44" s="29" customForma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</row>
    <row r="328" spans="1:44" s="29" customForma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</row>
    <row r="329" spans="1:44" s="29" customForma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</row>
    <row r="330" spans="1:44" s="29" customForma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</row>
    <row r="331" spans="1:44" s="29" customForma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</row>
    <row r="332" spans="1:44" s="29" customForma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</row>
    <row r="333" spans="1:44" s="29" customForma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</row>
    <row r="334" spans="1:44" s="29" customForma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</row>
    <row r="335" spans="1:44" s="29" customForma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</row>
    <row r="336" spans="1:44" s="29" customForma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</row>
    <row r="337" spans="1:44" s="29" customForma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</row>
    <row r="338" spans="1:44" s="29" customForma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</row>
    <row r="339" spans="1:44" s="29" customForma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</row>
    <row r="340" spans="1:44" s="29" customForma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</row>
    <row r="341" spans="1:44" s="29" customForma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</row>
    <row r="342" spans="1:44" s="29" customForma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</row>
  </sheetData>
  <mergeCells count="11">
    <mergeCell ref="L61:M61"/>
    <mergeCell ref="K2:M2"/>
    <mergeCell ref="F3:G3"/>
    <mergeCell ref="I3:J3"/>
    <mergeCell ref="L3:M3"/>
    <mergeCell ref="E1:G1"/>
    <mergeCell ref="E2:G2"/>
    <mergeCell ref="H2:J2"/>
    <mergeCell ref="F61:G61"/>
    <mergeCell ref="H61:I61"/>
    <mergeCell ref="J61:K6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5"/>
  <sheetViews>
    <sheetView workbookViewId="0">
      <selection activeCell="B33" sqref="B33:B34"/>
    </sheetView>
  </sheetViews>
  <sheetFormatPr baseColWidth="10" defaultColWidth="8.83203125" defaultRowHeight="12" customHeight="1" x14ac:dyDescent="0"/>
  <cols>
    <col min="1" max="1" width="19.1640625" style="14" customWidth="1"/>
    <col min="2" max="2" width="14.5" style="15" customWidth="1"/>
    <col min="3" max="3" width="19.1640625" style="16" customWidth="1"/>
    <col min="4" max="4" width="30.5" style="15" customWidth="1"/>
    <col min="5" max="5" width="45" style="17" customWidth="1"/>
    <col min="6" max="7" width="11" style="2" bestFit="1" customWidth="1"/>
    <col min="8" max="8" width="9.6640625" style="2" bestFit="1" customWidth="1"/>
    <col min="9" max="16384" width="8.83203125" style="1"/>
  </cols>
  <sheetData>
    <row r="4" spans="1:5" s="12" customFormat="1" ht="18.5" customHeight="1">
      <c r="A4" s="18"/>
      <c r="B4" s="19" t="s">
        <v>252</v>
      </c>
      <c r="C4" s="19" t="s">
        <v>253</v>
      </c>
      <c r="D4" s="20" t="s">
        <v>254</v>
      </c>
      <c r="E4" s="21" t="s">
        <v>255</v>
      </c>
    </row>
    <row r="5" spans="1:5" customFormat="1" ht="14.5" customHeight="1">
      <c r="A5" s="22" t="s">
        <v>251</v>
      </c>
      <c r="B5" s="43" t="s">
        <v>256</v>
      </c>
      <c r="C5" s="45" t="s">
        <v>257</v>
      </c>
      <c r="D5" s="11" t="s">
        <v>258</v>
      </c>
      <c r="E5" s="11" t="s">
        <v>259</v>
      </c>
    </row>
    <row r="6" spans="1:5" customFormat="1" ht="14.5" customHeight="1">
      <c r="A6" s="22"/>
      <c r="B6" s="44"/>
      <c r="C6" s="45"/>
      <c r="D6" s="11" t="s">
        <v>260</v>
      </c>
      <c r="E6" s="11" t="s">
        <v>261</v>
      </c>
    </row>
    <row r="7" spans="1:5" customFormat="1" ht="14.5" customHeight="1">
      <c r="A7" s="22"/>
      <c r="B7" s="44"/>
      <c r="C7" s="45"/>
      <c r="D7" s="11" t="s">
        <v>262</v>
      </c>
      <c r="E7" s="11" t="s">
        <v>263</v>
      </c>
    </row>
    <row r="8" spans="1:5" customFormat="1" ht="14.5" customHeight="1">
      <c r="A8" s="22"/>
      <c r="B8" s="44"/>
      <c r="C8" s="45"/>
      <c r="D8" s="11" t="s">
        <v>264</v>
      </c>
      <c r="E8" s="11" t="s">
        <v>265</v>
      </c>
    </row>
    <row r="9" spans="1:5" customFormat="1" ht="14.5" customHeight="1">
      <c r="A9" s="22"/>
      <c r="B9" s="44"/>
      <c r="C9" s="45"/>
      <c r="D9" s="11" t="s">
        <v>266</v>
      </c>
      <c r="E9" s="11" t="s">
        <v>267</v>
      </c>
    </row>
    <row r="10" spans="1:5" customFormat="1" ht="14.5" customHeight="1">
      <c r="A10" s="22"/>
      <c r="B10" s="44"/>
      <c r="C10" s="45"/>
      <c r="D10" s="11" t="s">
        <v>268</v>
      </c>
      <c r="E10" s="11" t="s">
        <v>269</v>
      </c>
    </row>
    <row r="11" spans="1:5" customFormat="1" ht="14.5" customHeight="1">
      <c r="A11" s="22"/>
      <c r="B11" s="44"/>
      <c r="C11" s="45"/>
      <c r="D11" s="11" t="s">
        <v>270</v>
      </c>
      <c r="E11" s="11" t="s">
        <v>271</v>
      </c>
    </row>
    <row r="12" spans="1:5" customFormat="1" ht="14.5" customHeight="1">
      <c r="A12" s="22"/>
      <c r="B12" s="44"/>
      <c r="C12" s="45"/>
      <c r="D12" s="11" t="s">
        <v>272</v>
      </c>
      <c r="E12" s="11" t="s">
        <v>273</v>
      </c>
    </row>
    <row r="13" spans="1:5" customFormat="1" ht="14.5" customHeight="1">
      <c r="A13" s="22"/>
      <c r="B13" s="44"/>
      <c r="C13" s="45"/>
      <c r="D13" s="11" t="s">
        <v>274</v>
      </c>
      <c r="E13" s="11" t="s">
        <v>275</v>
      </c>
    </row>
    <row r="14" spans="1:5" customFormat="1" ht="14.5" customHeight="1">
      <c r="A14" s="22"/>
      <c r="B14" s="44"/>
      <c r="C14" s="45"/>
      <c r="D14" s="11" t="s">
        <v>276</v>
      </c>
      <c r="E14" s="11" t="s">
        <v>277</v>
      </c>
    </row>
    <row r="15" spans="1:5" customFormat="1" ht="14.5" customHeight="1">
      <c r="A15" s="22" t="s">
        <v>278</v>
      </c>
      <c r="B15" s="43" t="s">
        <v>279</v>
      </c>
      <c r="C15" s="44" t="s">
        <v>280</v>
      </c>
      <c r="D15" s="11" t="s">
        <v>282</v>
      </c>
      <c r="E15" s="11" t="s">
        <v>281</v>
      </c>
    </row>
    <row r="16" spans="1:5" customFormat="1" ht="14.5" customHeight="1">
      <c r="A16" s="22"/>
      <c r="B16" s="44"/>
      <c r="C16" s="44"/>
      <c r="D16" s="11" t="s">
        <v>282</v>
      </c>
      <c r="E16" s="11" t="s">
        <v>283</v>
      </c>
    </row>
    <row r="17" spans="1:5" customFormat="1" ht="14" customHeight="1">
      <c r="A17" s="22"/>
      <c r="B17" s="44"/>
      <c r="C17" s="44"/>
      <c r="D17" s="11" t="s">
        <v>282</v>
      </c>
      <c r="E17" s="11" t="s">
        <v>284</v>
      </c>
    </row>
    <row r="18" spans="1:5" customFormat="1" ht="14" customHeight="1">
      <c r="A18" s="22"/>
      <c r="B18" s="44"/>
      <c r="C18" s="44"/>
      <c r="D18" s="11" t="s">
        <v>282</v>
      </c>
      <c r="E18" s="11" t="s">
        <v>285</v>
      </c>
    </row>
    <row r="19" spans="1:5" customFormat="1" ht="14" customHeight="1">
      <c r="A19" s="22"/>
      <c r="B19" s="44"/>
      <c r="C19" s="44"/>
      <c r="D19" s="11" t="s">
        <v>282</v>
      </c>
      <c r="E19" s="11" t="s">
        <v>286</v>
      </c>
    </row>
    <row r="20" spans="1:5" customFormat="1" ht="14" customHeight="1">
      <c r="A20" s="22"/>
      <c r="B20" s="44"/>
      <c r="C20" s="44"/>
      <c r="D20" s="11" t="s">
        <v>282</v>
      </c>
      <c r="E20" s="11" t="s">
        <v>287</v>
      </c>
    </row>
    <row r="21" spans="1:5" customFormat="1" ht="14" customHeight="1">
      <c r="A21" s="22"/>
      <c r="B21" s="44"/>
      <c r="C21" s="44"/>
      <c r="D21" s="11" t="s">
        <v>282</v>
      </c>
      <c r="E21" s="11" t="s">
        <v>288</v>
      </c>
    </row>
    <row r="22" spans="1:5" customFormat="1" ht="14" customHeight="1">
      <c r="A22" s="22"/>
      <c r="B22" s="44"/>
      <c r="C22" s="44"/>
      <c r="D22" s="11" t="s">
        <v>290</v>
      </c>
      <c r="E22" s="11" t="s">
        <v>289</v>
      </c>
    </row>
    <row r="23" spans="1:5" customFormat="1" ht="14" customHeight="1">
      <c r="A23" s="22"/>
      <c r="B23" s="44"/>
      <c r="C23" s="44"/>
      <c r="D23" s="11" t="s">
        <v>290</v>
      </c>
      <c r="E23" s="11" t="s">
        <v>291</v>
      </c>
    </row>
    <row r="24" spans="1:5" customFormat="1" ht="14" customHeight="1">
      <c r="A24" s="22"/>
      <c r="B24" s="44"/>
      <c r="C24" s="44"/>
      <c r="D24" s="11" t="s">
        <v>290</v>
      </c>
      <c r="E24" s="11" t="s">
        <v>292</v>
      </c>
    </row>
    <row r="25" spans="1:5" customFormat="1" ht="14" customHeight="1">
      <c r="A25" s="22"/>
      <c r="B25" s="44"/>
      <c r="C25" s="44"/>
      <c r="D25" s="11" t="s">
        <v>290</v>
      </c>
      <c r="E25" s="11" t="s">
        <v>293</v>
      </c>
    </row>
    <row r="26" spans="1:5" customFormat="1" ht="14" customHeight="1">
      <c r="A26" s="22"/>
      <c r="B26" s="44"/>
      <c r="C26" s="44"/>
      <c r="D26" s="11" t="s">
        <v>290</v>
      </c>
      <c r="E26" s="11" t="s">
        <v>294</v>
      </c>
    </row>
    <row r="27" spans="1:5" customFormat="1" ht="14" customHeight="1">
      <c r="A27" s="22"/>
      <c r="B27" s="44"/>
      <c r="C27" s="44"/>
      <c r="D27" s="11" t="s">
        <v>290</v>
      </c>
      <c r="E27" s="11" t="s">
        <v>295</v>
      </c>
    </row>
    <row r="28" spans="1:5" customFormat="1" ht="14" customHeight="1">
      <c r="A28" s="22"/>
      <c r="B28" s="44"/>
      <c r="C28" s="44"/>
      <c r="D28" s="11" t="s">
        <v>290</v>
      </c>
      <c r="E28" s="11" t="s">
        <v>296</v>
      </c>
    </row>
    <row r="29" spans="1:5" customFormat="1" ht="14.5" customHeight="1">
      <c r="A29" s="22"/>
      <c r="B29" s="42" t="s">
        <v>297</v>
      </c>
      <c r="C29" s="42" t="s">
        <v>298</v>
      </c>
      <c r="D29" s="41" t="s">
        <v>300</v>
      </c>
      <c r="E29" s="41" t="s">
        <v>299</v>
      </c>
    </row>
    <row r="30" spans="1:5" customFormat="1" ht="14.5" customHeight="1">
      <c r="A30" s="22"/>
      <c r="B30" s="42"/>
      <c r="C30" s="42"/>
      <c r="D30" s="41"/>
      <c r="E30" s="41"/>
    </row>
    <row r="31" spans="1:5" customFormat="1" ht="14.5" customHeight="1">
      <c r="A31" s="22"/>
      <c r="B31" s="42" t="s">
        <v>301</v>
      </c>
      <c r="C31" s="42" t="s">
        <v>302</v>
      </c>
      <c r="D31" s="41" t="s">
        <v>300</v>
      </c>
      <c r="E31" s="41" t="s">
        <v>303</v>
      </c>
    </row>
    <row r="32" spans="1:5" customFormat="1" ht="14.5" customHeight="1">
      <c r="A32" s="22"/>
      <c r="B32" s="42"/>
      <c r="C32" s="42"/>
      <c r="D32" s="41"/>
      <c r="E32" s="41"/>
    </row>
    <row r="33" spans="1:5" customFormat="1" ht="14" customHeight="1">
      <c r="A33" s="22"/>
      <c r="B33" s="42" t="s">
        <v>304</v>
      </c>
      <c r="C33" s="42" t="s">
        <v>298</v>
      </c>
      <c r="D33" s="41" t="s">
        <v>300</v>
      </c>
      <c r="E33" s="41" t="s">
        <v>305</v>
      </c>
    </row>
    <row r="34" spans="1:5" customFormat="1" ht="14.5" customHeight="1">
      <c r="A34" s="22"/>
      <c r="B34" s="42"/>
      <c r="C34" s="42"/>
      <c r="D34" s="41"/>
      <c r="E34" s="41"/>
    </row>
    <row r="35" spans="1:5" customFormat="1" ht="14.5" customHeight="1">
      <c r="A35" s="13"/>
      <c r="B35" s="6"/>
      <c r="C35" s="6"/>
      <c r="D35" s="6"/>
      <c r="E35" s="6"/>
    </row>
  </sheetData>
  <mergeCells count="16">
    <mergeCell ref="B5:B14"/>
    <mergeCell ref="C5:C14"/>
    <mergeCell ref="B15:B28"/>
    <mergeCell ref="C15:C28"/>
    <mergeCell ref="B29:B30"/>
    <mergeCell ref="C29:C30"/>
    <mergeCell ref="D29:D30"/>
    <mergeCell ref="E29:E30"/>
    <mergeCell ref="B33:B34"/>
    <mergeCell ref="C33:C34"/>
    <mergeCell ref="D33:D34"/>
    <mergeCell ref="E33:E34"/>
    <mergeCell ref="B31:B32"/>
    <mergeCell ref="C31:C32"/>
    <mergeCell ref="D31:D32"/>
    <mergeCell ref="E31:E32"/>
  </mergeCells>
  <hyperlinks>
    <hyperlink ref="C33" r:id="rId1" display="https://trace.ddbj.nig.ac.jp/DRASearch/study?acc=SRP019927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Aegypti</vt:lpstr>
      <vt:lpstr>Albopictus</vt:lpstr>
      <vt:lpstr>Library used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Miesen</dc:creator>
  <cp:lastModifiedBy>BigMac</cp:lastModifiedBy>
  <cp:lastPrinted>2017-02-01T12:01:02Z</cp:lastPrinted>
  <dcterms:created xsi:type="dcterms:W3CDTF">2017-01-18T13:15:20Z</dcterms:created>
  <dcterms:modified xsi:type="dcterms:W3CDTF">2017-03-14T16:57:25Z</dcterms:modified>
</cp:coreProperties>
</file>