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5510" windowHeight="10305"/>
  </bookViews>
  <sheets>
    <sheet name="Supplementary Table" sheetId="5" r:id="rId1"/>
    <sheet name="Extracted Data for Figures" sheetId="6" r:id="rId2"/>
    <sheet name="Reference List" sheetId="8" r:id="rId3"/>
  </sheets>
  <calcPr calcId="125725"/>
</workbook>
</file>

<file path=xl/calcChain.xml><?xml version="1.0" encoding="utf-8"?>
<calcChain xmlns="http://schemas.openxmlformats.org/spreadsheetml/2006/main">
  <c r="J229" i="6"/>
  <c r="J90"/>
  <c r="J84"/>
  <c r="J82"/>
  <c r="J79"/>
  <c r="J75"/>
  <c r="J69"/>
  <c r="J48"/>
  <c r="J22"/>
  <c r="J19"/>
  <c r="J3"/>
  <c r="J237"/>
  <c r="J234"/>
  <c r="J231"/>
  <c r="J205"/>
  <c r="J206"/>
  <c r="J203"/>
  <c r="J202"/>
  <c r="J197"/>
  <c r="J191"/>
  <c r="J190"/>
  <c r="J186"/>
  <c r="J184"/>
  <c r="J123"/>
  <c r="J125"/>
  <c r="J127"/>
  <c r="J119"/>
  <c r="J117"/>
  <c r="J115"/>
  <c r="J108"/>
  <c r="J104"/>
  <c r="J101"/>
  <c r="J99"/>
  <c r="J97"/>
  <c r="J95"/>
  <c r="J93"/>
  <c r="J91"/>
  <c r="J88"/>
  <c r="J86"/>
  <c r="J81"/>
  <c r="J78"/>
  <c r="J76"/>
  <c r="J72"/>
  <c r="J70"/>
  <c r="J67"/>
  <c r="J64"/>
  <c r="J60"/>
  <c r="J58"/>
  <c r="J55"/>
  <c r="J51"/>
  <c r="J47"/>
  <c r="J45"/>
  <c r="J43"/>
  <c r="J41"/>
  <c r="J39"/>
  <c r="J36"/>
  <c r="J34"/>
  <c r="J32"/>
  <c r="J30"/>
  <c r="J28"/>
  <c r="J26"/>
  <c r="J24"/>
  <c r="J21"/>
  <c r="J18"/>
  <c r="J16"/>
  <c r="J8"/>
  <c r="J6"/>
  <c r="J4"/>
  <c r="J195"/>
  <c r="J5"/>
  <c r="J7"/>
  <c r="J9"/>
  <c r="J10"/>
  <c r="J11"/>
  <c r="J12"/>
  <c r="J13"/>
  <c r="J14"/>
  <c r="J15"/>
  <c r="J17"/>
  <c r="J20"/>
  <c r="J23"/>
  <c r="J25"/>
  <c r="J27"/>
  <c r="J29"/>
  <c r="J31"/>
  <c r="J33"/>
  <c r="J35"/>
  <c r="J37"/>
  <c r="J38"/>
  <c r="J40"/>
  <c r="J42"/>
  <c r="J44"/>
  <c r="J46"/>
  <c r="J49"/>
  <c r="J50"/>
  <c r="J52"/>
  <c r="J53"/>
  <c r="J54"/>
  <c r="J56"/>
  <c r="J57"/>
  <c r="J59"/>
  <c r="J61"/>
  <c r="J62"/>
  <c r="J63"/>
  <c r="J65"/>
  <c r="J66"/>
  <c r="J68"/>
  <c r="J71"/>
  <c r="J73"/>
  <c r="J74"/>
  <c r="J77"/>
  <c r="J80"/>
  <c r="J83"/>
  <c r="J85"/>
  <c r="J87"/>
  <c r="J89"/>
  <c r="J92"/>
  <c r="J94"/>
  <c r="J96"/>
  <c r="J98"/>
  <c r="J100"/>
  <c r="J102"/>
  <c r="J103"/>
  <c r="J105"/>
  <c r="J106"/>
  <c r="J107"/>
  <c r="J109"/>
  <c r="J110"/>
  <c r="J111"/>
  <c r="J112"/>
  <c r="J113"/>
  <c r="J114"/>
  <c r="J116"/>
  <c r="J118"/>
  <c r="J120"/>
  <c r="J121"/>
  <c r="J122"/>
  <c r="J124"/>
  <c r="J126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5"/>
  <c r="J187"/>
  <c r="J188"/>
  <c r="J189"/>
  <c r="J194"/>
  <c r="J196"/>
  <c r="J198"/>
  <c r="J201"/>
  <c r="J204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30"/>
  <c r="J232"/>
  <c r="J233"/>
  <c r="J235"/>
  <c r="J236"/>
  <c r="J238"/>
  <c r="J2"/>
  <c r="G5" l="1"/>
  <c r="G7"/>
  <c r="G9"/>
  <c r="G10"/>
  <c r="G11"/>
  <c r="G12"/>
  <c r="G13"/>
  <c r="G14"/>
  <c r="G15"/>
  <c r="G17"/>
  <c r="G20"/>
  <c r="G23"/>
  <c r="G25"/>
  <c r="G27"/>
  <c r="G29"/>
  <c r="G31"/>
  <c r="G33"/>
  <c r="G35"/>
  <c r="G37"/>
  <c r="G38"/>
  <c r="G40"/>
  <c r="G42"/>
  <c r="G44"/>
  <c r="G46"/>
  <c r="G49"/>
  <c r="G50"/>
  <c r="G52"/>
  <c r="G53"/>
  <c r="G54"/>
  <c r="G56"/>
  <c r="G57"/>
  <c r="G59"/>
  <c r="G61"/>
  <c r="G62"/>
  <c r="G63"/>
  <c r="G65"/>
  <c r="G66"/>
  <c r="G68"/>
  <c r="G71"/>
  <c r="G73"/>
  <c r="G74"/>
  <c r="G77"/>
  <c r="G80"/>
  <c r="G83"/>
  <c r="G85"/>
  <c r="G87"/>
  <c r="G89"/>
  <c r="G92"/>
  <c r="G94"/>
  <c r="G96"/>
  <c r="G98"/>
  <c r="G100"/>
  <c r="G102"/>
  <c r="G103"/>
  <c r="G105"/>
  <c r="G106"/>
  <c r="G107"/>
  <c r="G109"/>
  <c r="G110"/>
  <c r="G111"/>
  <c r="G112"/>
  <c r="G113"/>
  <c r="G114"/>
  <c r="G116"/>
  <c r="G118"/>
  <c r="G120"/>
  <c r="G121"/>
  <c r="G122"/>
  <c r="G124"/>
  <c r="G126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9"/>
  <c r="G180"/>
  <c r="G181"/>
  <c r="G182"/>
  <c r="G183"/>
  <c r="G185"/>
  <c r="G187"/>
  <c r="G188"/>
  <c r="G189"/>
  <c r="G192"/>
  <c r="G194"/>
  <c r="G195"/>
  <c r="G196"/>
  <c r="G198"/>
  <c r="G199"/>
  <c r="G201"/>
  <c r="G204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30"/>
  <c r="G232"/>
  <c r="G235"/>
  <c r="G238"/>
  <c r="G2"/>
</calcChain>
</file>

<file path=xl/sharedStrings.xml><?xml version="1.0" encoding="utf-8"?>
<sst xmlns="http://schemas.openxmlformats.org/spreadsheetml/2006/main" count="2087" uniqueCount="469">
  <si>
    <t>First Author</t>
  </si>
  <si>
    <t>Year</t>
  </si>
  <si>
    <t>Study Population</t>
  </si>
  <si>
    <t>Instrument 1</t>
  </si>
  <si>
    <t>Instrument 2</t>
  </si>
  <si>
    <t>Journal</t>
  </si>
  <si>
    <t>Amtmann D</t>
  </si>
  <si>
    <t>Pain</t>
  </si>
  <si>
    <t>Measure of Association</t>
  </si>
  <si>
    <t>Community Supplemented w Individuals w Pain</t>
  </si>
  <si>
    <t>PROMIS Pain Interference</t>
  </si>
  <si>
    <t>Pearson/Spearman Coefficients</t>
  </si>
  <si>
    <t>PROMIS Physical Function</t>
  </si>
  <si>
    <t>PROMIS Anxiety</t>
  </si>
  <si>
    <t>PROMIS Depression</t>
  </si>
  <si>
    <t>BPI Interference Scale</t>
  </si>
  <si>
    <t>Hinchcliff</t>
  </si>
  <si>
    <t>Arthritis Care Res</t>
  </si>
  <si>
    <t>Systemic Sclerosis</t>
  </si>
  <si>
    <t>PROMIS-29 Anxiety</t>
  </si>
  <si>
    <t>SF-36 Mental Component Score</t>
  </si>
  <si>
    <t>SF-36 Bodily Pain Subscale</t>
  </si>
  <si>
    <t>Spearman Coefficients</t>
  </si>
  <si>
    <t>PROMIS-29 Depression</t>
  </si>
  <si>
    <t>PROMIS-29 Physical Functioning</t>
  </si>
  <si>
    <t>SF-36 Physical Component Score</t>
  </si>
  <si>
    <t>Khanna D</t>
  </si>
  <si>
    <t>Value Health</t>
  </si>
  <si>
    <t>Correlation coefficient?</t>
  </si>
  <si>
    <t>PROMIS Depression v1</t>
  </si>
  <si>
    <t>CES-D</t>
  </si>
  <si>
    <t>PROMIS Physical Function v1</t>
  </si>
  <si>
    <t>SF-36 BP</t>
  </si>
  <si>
    <t>SF-36 PCS</t>
  </si>
  <si>
    <t>WOMAC Pain</t>
  </si>
  <si>
    <t>WOMAC Function</t>
  </si>
  <si>
    <t>PSS</t>
  </si>
  <si>
    <t>BDI-II</t>
  </si>
  <si>
    <t>SF-36 MCS</t>
  </si>
  <si>
    <t>Kuiper NA</t>
  </si>
  <si>
    <t>J Human Stress</t>
  </si>
  <si>
    <t>College Students</t>
  </si>
  <si>
    <t>BDI</t>
  </si>
  <si>
    <t>J Psychosom Res</t>
  </si>
  <si>
    <t>patients with non-ulcer dyspepsia</t>
  </si>
  <si>
    <t>quantity of perceived stressful life events</t>
  </si>
  <si>
    <t>Pearson Correlations</t>
  </si>
  <si>
    <t>Spielberger State -Trait Anxiety Inventory: State</t>
  </si>
  <si>
    <t>Spielberger State -Trait Anxiety Inventory: Trait</t>
  </si>
  <si>
    <t>Boury JM</t>
  </si>
  <si>
    <t>Women &amp; Health</t>
  </si>
  <si>
    <t>Postpartum in Low-Income Women</t>
  </si>
  <si>
    <t>Segal DL</t>
  </si>
  <si>
    <t>Behavior Modification</t>
  </si>
  <si>
    <t>College Students and Community Dwelling Older Adults</t>
  </si>
  <si>
    <t>Community Dwelling Older Adults</t>
  </si>
  <si>
    <t>Di Benedetto M</t>
  </si>
  <si>
    <t>Psychology, Health &amp; Medicine</t>
  </si>
  <si>
    <t>Post-Acute Cornary Syndrome</t>
  </si>
  <si>
    <t>Georgin-Lavialle S</t>
  </si>
  <si>
    <t>Brain, Behavior, and Immunity</t>
  </si>
  <si>
    <t>mastocytosis</t>
  </si>
  <si>
    <t>Pearson Correlations?</t>
  </si>
  <si>
    <t>Jackson FM</t>
  </si>
  <si>
    <t>Women's Health Issues</t>
  </si>
  <si>
    <t>Well-educated, Pregnant, African-American Women</t>
  </si>
  <si>
    <t>Homann D</t>
  </si>
  <si>
    <t>Revista Brasileira de Reumatologia</t>
  </si>
  <si>
    <t>Women w Fibromyalgia</t>
  </si>
  <si>
    <t>PSS-10</t>
  </si>
  <si>
    <t>Hung M</t>
  </si>
  <si>
    <t>Clinical Orthopaedics and Related Research</t>
  </si>
  <si>
    <t>patients undergoing common foot and ankle surgeries</t>
  </si>
  <si>
    <t>PROMIS Pain (CAT)</t>
  </si>
  <si>
    <t>PROMIS Physical Function (CAT)</t>
  </si>
  <si>
    <t>Cella D</t>
  </si>
  <si>
    <t>Journal of Clinical Epidemiology</t>
  </si>
  <si>
    <t>US General Population</t>
  </si>
  <si>
    <t>SF-36BP</t>
  </si>
  <si>
    <t>PROMIS Anxiety Bank</t>
  </si>
  <si>
    <t>PROMIS Depression Bank</t>
  </si>
  <si>
    <t>PROMIS Pain Interference Short Form</t>
  </si>
  <si>
    <t>Beier M</t>
  </si>
  <si>
    <t>CMSC (Poster)</t>
  </si>
  <si>
    <t>Multiple Sclerosis</t>
  </si>
  <si>
    <t>PROMIS Pain</t>
  </si>
  <si>
    <t>Bajaj JS</t>
  </si>
  <si>
    <t>Alimentary Pharmacology and Therapeutics</t>
  </si>
  <si>
    <t>Patients with Cirrhosis</t>
  </si>
  <si>
    <t>PROMIS Anxiety CAT</t>
  </si>
  <si>
    <t>PROMIS Depression CAT</t>
  </si>
  <si>
    <t>Beck Depression Inventory</t>
  </si>
  <si>
    <t>Beck Anxiety Inventory</t>
  </si>
  <si>
    <t>Senders A</t>
  </si>
  <si>
    <t>Multiple Sclerosis Journal</t>
  </si>
  <si>
    <t>Beck Depression Inventory 1</t>
  </si>
  <si>
    <t>STAI (Trait Anxiety Subscale)</t>
  </si>
  <si>
    <t>SF-36 Physical Function</t>
  </si>
  <si>
    <t>Palmieri VO</t>
  </si>
  <si>
    <t>Clinical and Experimental Medicine</t>
  </si>
  <si>
    <t>Cirrhosis</t>
  </si>
  <si>
    <t>hapatocellular carcinoma</t>
  </si>
  <si>
    <t>SCL-R: Anxiety</t>
  </si>
  <si>
    <t>SCL-R: Depression</t>
  </si>
  <si>
    <t>HADS-Anxiety</t>
  </si>
  <si>
    <t>HADS-Depression</t>
  </si>
  <si>
    <t>WOMAC</t>
  </si>
  <si>
    <t>Hip and Knee OA</t>
  </si>
  <si>
    <t>Gandhi R</t>
  </si>
  <si>
    <t>Pain Res Manag</t>
  </si>
  <si>
    <t>Mood and Anxiety Symptom Questionnaire (MASXQ)</t>
  </si>
  <si>
    <t>Mood and Anxiety Symptom Questionnaire (MASQ)</t>
  </si>
  <si>
    <t>Lin RF</t>
  </si>
  <si>
    <t>Kaohsiung J Med Sci</t>
  </si>
  <si>
    <t>Chronic neck pain</t>
  </si>
  <si>
    <t>Xie F</t>
  </si>
  <si>
    <t>Quality of Life Research</t>
  </si>
  <si>
    <t>Patients scheduled for total knee</t>
  </si>
  <si>
    <t xml:space="preserve">English WOMAC Pain </t>
  </si>
  <si>
    <t xml:space="preserve">Chinese WOMAC Pain </t>
  </si>
  <si>
    <t>Chinese WOMAC Function</t>
  </si>
  <si>
    <t>Piccinni A</t>
  </si>
  <si>
    <t>Comprehensive Psychiatry</t>
  </si>
  <si>
    <t>Rheumatoid arthritis</t>
  </si>
  <si>
    <t>MOODS Depressive</t>
  </si>
  <si>
    <t>MOS SF-36 BP</t>
  </si>
  <si>
    <t>Spearman Coefficients?</t>
  </si>
  <si>
    <t>Neumann L</t>
  </si>
  <si>
    <t>Semin Arthritis Rheum</t>
  </si>
  <si>
    <t>Fibromyalgia</t>
  </si>
  <si>
    <t>Arthritis Impact Measurement Scales (AIMS)- Anxiety</t>
  </si>
  <si>
    <t>Arthritis Impact Measurement Scales (AIMS) - Depression</t>
  </si>
  <si>
    <t>SF-36 MH</t>
  </si>
  <si>
    <t>Knee Osteoarthritis</t>
  </si>
  <si>
    <t>Ozcetin A</t>
  </si>
  <si>
    <t>West Indian Med J</t>
  </si>
  <si>
    <t>Rural Community - China</t>
  </si>
  <si>
    <t>Fuh J</t>
  </si>
  <si>
    <t>CES-D10</t>
  </si>
  <si>
    <t>WOMAC pain</t>
  </si>
  <si>
    <t>Before and after total knee replacement</t>
  </si>
  <si>
    <t>BMC MSK</t>
  </si>
  <si>
    <t>Papakostidou I</t>
  </si>
  <si>
    <t>Wolfe F</t>
  </si>
  <si>
    <t>Rheumatology</t>
  </si>
  <si>
    <t>OA, RA, Fibromyalgia</t>
  </si>
  <si>
    <t>WOMAC function</t>
  </si>
  <si>
    <t>Becks Depression Inventory</t>
  </si>
  <si>
    <t>Anxiety Index State</t>
  </si>
  <si>
    <t>Anxiety Index Trait</t>
  </si>
  <si>
    <t>SCL-90 anxiety</t>
  </si>
  <si>
    <t>SCL-90 depression</t>
  </si>
  <si>
    <t>Hirschmann MT</t>
  </si>
  <si>
    <t>Knee Surg sports Traumatol Arthroscopy</t>
  </si>
  <si>
    <t>before total knee replacement</t>
  </si>
  <si>
    <t>HADS Anxiety</t>
  </si>
  <si>
    <t>HADS Depression</t>
  </si>
  <si>
    <t>Kendall's tau-b</t>
  </si>
  <si>
    <t>Axford J</t>
  </si>
  <si>
    <t>Clinical Rheumatology</t>
  </si>
  <si>
    <t>lower limb OA</t>
  </si>
  <si>
    <t>before total hip replacement</t>
  </si>
  <si>
    <t>Davis AM</t>
  </si>
  <si>
    <t>Osteoarthritis Cartilage</t>
  </si>
  <si>
    <t>Beck Depression</t>
  </si>
  <si>
    <t>Arabic WOMAC pain</t>
  </si>
  <si>
    <t>Arabic WOMAC function</t>
  </si>
  <si>
    <t>symptomatic knee oa</t>
  </si>
  <si>
    <t>Guermazi M</t>
  </si>
  <si>
    <t>Bilbao A</t>
  </si>
  <si>
    <t>Health and Quality of Life Outcomes</t>
  </si>
  <si>
    <t>SF-36 PF</t>
  </si>
  <si>
    <t>WOMAC Pain - short version</t>
  </si>
  <si>
    <t>WOMAC Function - short version</t>
  </si>
  <si>
    <t>Stolwijk-Swüste JM</t>
  </si>
  <si>
    <t>J Rehabil Med</t>
  </si>
  <si>
    <t>poliomyelitis</t>
  </si>
  <si>
    <t>10-m self-preferred speed</t>
  </si>
  <si>
    <t>2-minute walk test</t>
  </si>
  <si>
    <t>8-m self-preferred speed</t>
  </si>
  <si>
    <t>McCarthy CJ</t>
  </si>
  <si>
    <t>Alkan BM</t>
  </si>
  <si>
    <t>Mod Rheumatol</t>
  </si>
  <si>
    <t>Basaran S</t>
  </si>
  <si>
    <t>Clin Rheumatol</t>
  </si>
  <si>
    <t>hip osteoarthritis</t>
  </si>
  <si>
    <t>J Clin Epidemiology</t>
  </si>
  <si>
    <t>Pua Y</t>
  </si>
  <si>
    <t>6 minute walk test</t>
  </si>
  <si>
    <t>Spearman Correlations</t>
  </si>
  <si>
    <t>Sutbeyaz ST</t>
  </si>
  <si>
    <t>Obesity</t>
  </si>
  <si>
    <t>Lingard EA</t>
  </si>
  <si>
    <t>J Bone Joint Surg Am</t>
  </si>
  <si>
    <t>Before knee replacement</t>
  </si>
  <si>
    <t>Jin S</t>
  </si>
  <si>
    <t>World J Gastroenterol</t>
  </si>
  <si>
    <t>liver transplant donors</t>
  </si>
  <si>
    <t>SCL-90-R Anxiety</t>
  </si>
  <si>
    <t>SCL-90-R Depression</t>
  </si>
  <si>
    <t>Montazeri A</t>
  </si>
  <si>
    <t>Population in Tehran</t>
  </si>
  <si>
    <t>SF-12v2 PCS</t>
  </si>
  <si>
    <t>SF-12v2 BP</t>
  </si>
  <si>
    <t>SF-12v2 PF (stratified into 2 domains)</t>
  </si>
  <si>
    <t>0.80, 0.81</t>
  </si>
  <si>
    <t>SF-12v2 MCS</t>
  </si>
  <si>
    <t>.13, .16</t>
  </si>
  <si>
    <t>Dell'Osso L</t>
  </si>
  <si>
    <t>MOODS Depressive Component</t>
  </si>
  <si>
    <t>Sf-36 MCS</t>
  </si>
  <si>
    <t>Fibromyalgia without biopolar disorder</t>
  </si>
  <si>
    <t>&lt;0.22</t>
  </si>
  <si>
    <t>Transplantation Proceedings</t>
  </si>
  <si>
    <t>liver transplant recepients</t>
  </si>
  <si>
    <t>Geriatric Depression scale or Hospital Anxiety and Depression Scale</t>
  </si>
  <si>
    <t>Feola M</t>
  </si>
  <si>
    <t>Open Cardiovasc Med J</t>
  </si>
  <si>
    <t>in-hospital congestive heart failure patients before discharge</t>
  </si>
  <si>
    <t>HADS- Depression Subscale</t>
  </si>
  <si>
    <t>controls</t>
  </si>
  <si>
    <t>Motl RW</t>
  </si>
  <si>
    <t>Eur J Phys Rehabil Med</t>
  </si>
  <si>
    <t>Maximum Ambulation Distance</t>
  </si>
  <si>
    <t>Neurogenic or Vascular Claudication</t>
  </si>
  <si>
    <t>Spine J</t>
  </si>
  <si>
    <t>Wood DW</t>
  </si>
  <si>
    <t>EQ-5D-3L: Pain/Discomfort Dimension</t>
  </si>
  <si>
    <t>Olivares PR</t>
  </si>
  <si>
    <t>community-dwelling middle aged and older adults</t>
  </si>
  <si>
    <t>Halank M</t>
  </si>
  <si>
    <t>Pulmonary Hypertension</t>
  </si>
  <si>
    <t>Lung</t>
  </si>
  <si>
    <t>Back calculated from univaraite R2</t>
  </si>
  <si>
    <t>Patientswth Heart failure</t>
  </si>
  <si>
    <t>Am J Cardiol</t>
  </si>
  <si>
    <t>Gottlieb SS</t>
  </si>
  <si>
    <t>Symptomatic lumbar spinal stenosis</t>
  </si>
  <si>
    <t>Zeifang F</t>
  </si>
  <si>
    <t>Congestive Heart Failure</t>
  </si>
  <si>
    <t>Juenger J</t>
  </si>
  <si>
    <t>Heart</t>
  </si>
  <si>
    <t>HAQ-DI</t>
  </si>
  <si>
    <t>patients with airway and parenchymal lung disease</t>
  </si>
  <si>
    <t>Chung L</t>
  </si>
  <si>
    <t>2 minute walk test</t>
  </si>
  <si>
    <t>pre-operative total hip arthroplasty</t>
  </si>
  <si>
    <t>J Arthroplasty</t>
  </si>
  <si>
    <t>Unnanuntana A</t>
  </si>
  <si>
    <t>Mannerkorpi K</t>
  </si>
  <si>
    <t>Arch Phys Med Rehabil</t>
  </si>
  <si>
    <t>Carbonell-Baeza A</t>
  </si>
  <si>
    <t>Pain Management Nursing</t>
  </si>
  <si>
    <t>Female Fibromyalgia</t>
  </si>
  <si>
    <t>40-m walk test</t>
  </si>
  <si>
    <t>Buchner DM</t>
  </si>
  <si>
    <t>J Gerontology</t>
  </si>
  <si>
    <t>Older adults</t>
  </si>
  <si>
    <t>Pearson Correlation</t>
  </si>
  <si>
    <t>PROMIS Physical Function (Short Form)</t>
  </si>
  <si>
    <t>Vereščiagina K</t>
  </si>
  <si>
    <t>Medicina</t>
  </si>
  <si>
    <t>disc herniation w low back pain</t>
  </si>
  <si>
    <t>Frail Elderly Population</t>
  </si>
  <si>
    <t>Stadnyk K</t>
  </si>
  <si>
    <t>Function</t>
  </si>
  <si>
    <t>Psychological Health</t>
  </si>
  <si>
    <t xml:space="preserve">SF-36 </t>
  </si>
  <si>
    <t xml:space="preserve">BP </t>
  </si>
  <si>
    <t>SF-36</t>
  </si>
  <si>
    <t>PF</t>
  </si>
  <si>
    <t>PCS^</t>
  </si>
  <si>
    <t>20-m</t>
  </si>
  <si>
    <t>Walk Test</t>
  </si>
  <si>
    <t>MCS^</t>
  </si>
  <si>
    <t>Pain Interference</t>
  </si>
  <si>
    <t>Actual Correlation</t>
  </si>
  <si>
    <t>Physical Function^</t>
  </si>
  <si>
    <t>Anxiety</t>
  </si>
  <si>
    <t>Depression</t>
  </si>
  <si>
    <t>0.34 to 0.70</t>
  </si>
  <si>
    <t>6-min 
Walk Test^</t>
  </si>
  <si>
    <t>0.38 to 0.66</t>
  </si>
  <si>
    <t>-0.52 to -0.16</t>
  </si>
  <si>
    <t>0.25 to 0.58</t>
  </si>
  <si>
    <t>0.18 to 0.46</t>
  </si>
  <si>
    <r>
      <t>-0.87 to -0.78</t>
    </r>
    <r>
      <rPr>
        <vertAlign val="superscript"/>
        <sz val="11"/>
        <color theme="1"/>
        <rFont val="Arial"/>
        <family val="2"/>
      </rPr>
      <t>1</t>
    </r>
  </si>
  <si>
    <r>
      <t>-0.80 to -0.68</t>
    </r>
    <r>
      <rPr>
        <vertAlign val="superscript"/>
        <sz val="11"/>
        <color theme="1"/>
        <rFont val="Arial"/>
        <family val="2"/>
      </rPr>
      <t>1</t>
    </r>
  </si>
  <si>
    <r>
      <t>0.01 to 0.28</t>
    </r>
    <r>
      <rPr>
        <vertAlign val="superscript"/>
        <sz val="11"/>
        <color theme="1"/>
        <rFont val="Arial"/>
        <family val="2"/>
      </rPr>
      <t>1</t>
    </r>
  </si>
  <si>
    <r>
      <t>-0.46 to -0.22</t>
    </r>
    <r>
      <rPr>
        <vertAlign val="superscript"/>
        <sz val="11"/>
        <color theme="1"/>
        <rFont val="Arial"/>
        <family val="2"/>
      </rPr>
      <t>1</t>
    </r>
  </si>
  <si>
    <t>0.56 to 0.66</t>
  </si>
  <si>
    <t>-0.72 to -0.44</t>
  </si>
  <si>
    <r>
      <t>0.75 to 0.85</t>
    </r>
    <r>
      <rPr>
        <vertAlign val="superscript"/>
        <sz val="11"/>
        <color theme="1"/>
        <rFont val="Arial"/>
        <family val="2"/>
      </rPr>
      <t>1</t>
    </r>
  </si>
  <si>
    <t>-0.76 to -0.54</t>
  </si>
  <si>
    <t>0.35 to 0.73</t>
  </si>
  <si>
    <t>-0.52 to -0.44</t>
  </si>
  <si>
    <t>-.23 to -0.07</t>
  </si>
  <si>
    <t>-.35 to -0.07</t>
  </si>
  <si>
    <t>-0.58 to -0.25</t>
  </si>
  <si>
    <t>0.15 to 0.29</t>
  </si>
  <si>
    <t>-0.36 to -0.22</t>
  </si>
  <si>
    <t>-0.12 to -0.07</t>
  </si>
  <si>
    <t>0.13 to 0.36</t>
  </si>
  <si>
    <t>0.65 to 0.80</t>
  </si>
  <si>
    <t>0.54 to 0.75</t>
  </si>
  <si>
    <t>-0.72 to -0.19</t>
  </si>
  <si>
    <t>-0.70 to -0.54</t>
  </si>
  <si>
    <t>0.59 to 0.83</t>
  </si>
  <si>
    <r>
      <t>0.09 to 0.35</t>
    </r>
    <r>
      <rPr>
        <vertAlign val="superscript"/>
        <sz val="11"/>
        <color theme="1"/>
        <rFont val="Arial"/>
        <family val="2"/>
      </rPr>
      <t>1</t>
    </r>
  </si>
  <si>
    <t>-0.37 to -0.10</t>
  </si>
  <si>
    <t>-0.37 to -0.05</t>
  </si>
  <si>
    <t>0.30 to 0.47</t>
  </si>
  <si>
    <t>-0.40 to -0.18</t>
  </si>
  <si>
    <t>0.17 to 0.46</t>
  </si>
  <si>
    <t>-0.39 to 0.00</t>
  </si>
  <si>
    <t>PROMIS Instrument (n=204)</t>
  </si>
  <si>
    <t>0.47 (0.35 to 0.57)</t>
  </si>
  <si>
    <t>-0.62 (-0.70 to -0.53)</t>
  </si>
  <si>
    <t>-0.73 (-0.79 to -0.66)</t>
  </si>
  <si>
    <t>0.43 (0.32 to 0.54)</t>
  </si>
  <si>
    <t>-0.38 (-0.49 to -0.25)</t>
  </si>
  <si>
    <t>0.34 (0.21 to 0.45)</t>
  </si>
  <si>
    <t>0.46 (0.34 to 0.56)</t>
  </si>
  <si>
    <t>0.55 (0.45 to 0.64)</t>
  </si>
  <si>
    <t>-0.47 (-0.57 to -0.35)</t>
  </si>
  <si>
    <t>0.59 (0.49 to 0.67)</t>
  </si>
  <si>
    <t>-0.39 (-0.50, -0.27)</t>
  </si>
  <si>
    <t>0.76 (0.69 to 0.81)</t>
  </si>
  <si>
    <t>0.79 (0.73 to 0.84)</t>
  </si>
  <si>
    <t>-0.48 (-0.58 to -0.36)</t>
  </si>
  <si>
    <t>-0.43 (-0.53 to -0.31)</t>
  </si>
  <si>
    <t>-0.38 (-0.49 to -0.26)</t>
  </si>
  <si>
    <t>-0.53 (-0.63 to -0.43)</t>
  </si>
  <si>
    <t>0.39 (0.27 to 0.50)</t>
  </si>
  <si>
    <t>-0.41 (-0.52 to -0.28)</t>
  </si>
  <si>
    <t>0.20 (0.06 to 0.33)</t>
  </si>
  <si>
    <t>-0.34 (-0.46 to -0.21)</t>
  </si>
  <si>
    <t>-0.40 (-0.51 to -0.27)</t>
  </si>
  <si>
    <t>0.17 (0.04 to 0.31)</t>
  </si>
  <si>
    <t>-0.19 (-0.32 to -0.05)</t>
  </si>
  <si>
    <t>0.17 (0.03 to 0.30)</t>
  </si>
  <si>
    <t>0.10 to 0.37</t>
  </si>
  <si>
    <t>0.71 (0.64 to 0.77)</t>
  </si>
  <si>
    <t>0.70 (0.62 to 0.76)</t>
  </si>
  <si>
    <t>-0.58 (-0.66 to -0.48)</t>
  </si>
  <si>
    <t>-0.31 (-0.43 to -0.18)</t>
  </si>
  <si>
    <t>0.19 (0.05 to 0.32)</t>
  </si>
  <si>
    <t>-0.30 (-0.42 to -0.17)</t>
  </si>
  <si>
    <t>0.10 (-0.04 to 0.23)</t>
  </si>
  <si>
    <t>-0.11 (-0.24 to 0.03)</t>
  </si>
  <si>
    <t>0.11 (-0.03 to 0.24)</t>
  </si>
  <si>
    <t>0.65 (0.56 to 0.72)</t>
  </si>
  <si>
    <t>-0.66 to -0.22</t>
  </si>
  <si>
    <r>
      <t>0.85 to 0.91</t>
    </r>
    <r>
      <rPr>
        <vertAlign val="superscript"/>
        <sz val="11"/>
        <color theme="1"/>
        <rFont val="Arial"/>
        <family val="2"/>
      </rPr>
      <t>1</t>
    </r>
  </si>
  <si>
    <t>-0.35 to -0.07</t>
  </si>
  <si>
    <t>-0.73 (-0.79 to -0.65)</t>
  </si>
  <si>
    <r>
      <t xml:space="preserve">PROMIS = Patient Reported Outcomes Measurement Information System; SF-36 = Medical Outcomes Short Form-36, MCS = Mental Component Summary, PCS = Physical Component Summary, BP = Bodily Pain; WOMAC = Western Ontario and McMaster Universities Arthritic Index; PSS = Perceived Stress Scale; BDI-II = Beck Depression Index II.Key correlations for convergent validity are shaded along the diagonal.^Higher scores indicate better health-related outcomes (for other measures, higher scores indicates worse health-related outcomes).  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When data were limited or offered a narrow range of anticipated correlations (range of r &lt; 0.05) we calculated the 95% confidence interval for the average correlation coefficient based on a sample size of 204 individuals. </t>
    </r>
    <r>
      <rPr>
        <b/>
        <sz val="11"/>
        <color theme="1"/>
        <rFont val="Arial"/>
        <family val="2"/>
      </rPr>
      <t xml:space="preserve">BOLD </t>
    </r>
    <r>
      <rPr>
        <sz val="11"/>
        <color theme="1"/>
        <rFont val="Arial"/>
        <family val="2"/>
      </rPr>
      <t>- actual correlation coefficient from the current data set is within the anticipated range of correlation coefficients.</t>
    </r>
  </si>
  <si>
    <t>-0.59 (-0.68 to -0.49)</t>
  </si>
  <si>
    <t>Comparisons</t>
  </si>
  <si>
    <t>PROMIS Depression + SF-36 BP</t>
  </si>
  <si>
    <t>PROMIS Depression + WOMAC Pain</t>
  </si>
  <si>
    <t>PROMIS Depression + SF-36 PCS</t>
  </si>
  <si>
    <t>PROMIS Depression + SF-36 PF</t>
  </si>
  <si>
    <t>PROMIS Depression + WOMAC Function</t>
  </si>
  <si>
    <t>PROMIS Depression + 6MWT</t>
  </si>
  <si>
    <t>PROMIS Depression + 20 meter Walk Test</t>
  </si>
  <si>
    <t>PROMIS Depression + PSS</t>
  </si>
  <si>
    <t>PROMIS Depression + BDI-II</t>
  </si>
  <si>
    <t>PROMIS Depression + SF-36 MCS</t>
  </si>
  <si>
    <t>PROMIS Anxiety + SF-36 BP</t>
  </si>
  <si>
    <t>PROMIS Anxiety + WOMAC Pain</t>
  </si>
  <si>
    <t>PROMIS Anxiety + SF-36 PCS</t>
  </si>
  <si>
    <t>PROMIS Anxiety + SF-36 PF</t>
  </si>
  <si>
    <t>PROMIS Anxiety + WOMAC Function</t>
  </si>
  <si>
    <t>PROMIS Anxiety + 6MWT</t>
  </si>
  <si>
    <t>PROMIS Anxiety + 20 meter Walk Test</t>
  </si>
  <si>
    <t>PROMIS Anxiety + PSS</t>
  </si>
  <si>
    <t>PROMIS Anxiety + BDI-II</t>
  </si>
  <si>
    <t>PROMIS Anxiety + SF-36 MCS</t>
  </si>
  <si>
    <t>PROMIS PF + SF-36 BP</t>
  </si>
  <si>
    <t>PROMIS PF + WOMAC Pain</t>
  </si>
  <si>
    <t>PROMIS PF + SF-36 PCS</t>
  </si>
  <si>
    <t>PROMIS PF + SF-36 PF</t>
  </si>
  <si>
    <t>PROMIS PF + WOMAC Function</t>
  </si>
  <si>
    <t>PROMIS PF + 6MWT</t>
  </si>
  <si>
    <t>PROMIS PF + 20 meter Walk Test</t>
  </si>
  <si>
    <t>PROMIS PF + PSS</t>
  </si>
  <si>
    <t>PROMIS PF + BDI-II</t>
  </si>
  <si>
    <t>PROMIS PF + SF-36 MCS</t>
  </si>
  <si>
    <t>PROMIS PI + SF-36 BP</t>
  </si>
  <si>
    <t>PROMIS PI + WOMAC Pain</t>
  </si>
  <si>
    <t>PROMIS PI + SF-36 PCS</t>
  </si>
  <si>
    <t>PROMIS PI + SF-36 PF</t>
  </si>
  <si>
    <t>PROMIS PI + WOMAC Function</t>
  </si>
  <si>
    <t>PROMIS PI + 6MWT</t>
  </si>
  <si>
    <t>PROMIS PI + 20 meter Walk Test</t>
  </si>
  <si>
    <t>PROMIS PI + PSS</t>
  </si>
  <si>
    <t>PROMIS PI + BDI-II</t>
  </si>
  <si>
    <t>PROMIS PI + SF-36 MCS</t>
  </si>
  <si>
    <t>Osteoarthritis</t>
  </si>
  <si>
    <t>Other Chronic Disease</t>
  </si>
  <si>
    <t>Primarily Healthy Population</t>
  </si>
  <si>
    <t>Other</t>
  </si>
  <si>
    <t>OriginalAssociation</t>
  </si>
  <si>
    <t>Current Study (Symptomatic Osteoarthritis)</t>
  </si>
  <si>
    <t>Previosly Reported Correlations</t>
  </si>
  <si>
    <t>PROs in Figure</t>
  </si>
  <si>
    <t>Population in Figure</t>
  </si>
  <si>
    <t>Association in Figure</t>
  </si>
  <si>
    <t>Lee S</t>
  </si>
  <si>
    <t>Clin Exp Rheumatol</t>
  </si>
  <si>
    <t>BMC Musculoskelet Disord</t>
  </si>
  <si>
    <t>References</t>
  </si>
  <si>
    <r>
      <t>Amtmann D, Cook KF, Jensen MP, Chen WH, Choi S, Revicki D,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Development of a PROMIS item bank to measure pain interference. Pain. 2010;150(1):173-82.</t>
    </r>
  </si>
  <si>
    <r>
      <t>Khanna D, Maranian P, Rothrock N, Cella D, Gershon R, Khanna PP,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Feasibility and construct validity of PROMIS and "legacy" instruments in an academic scleroderma clinic. Value Health. 2012;15(1):128-34.</t>
    </r>
  </si>
  <si>
    <r>
      <t>Alkan BM, Fidan F, Tosun A, Ardicoglu O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Quality of life and self-reported disability in patients with knee osteoarthritis. Mod Rheumatol. 2014;24(1):166-71.</t>
    </r>
  </si>
  <si>
    <r>
      <t>Axford J, Butt A, Heron C, Hammond J, Morgan J, Alavi A,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Prevalence of anxiety and depression in osteoarthritis: use of the Hospital Anxiety and Depression Scale as a screening tool. Clin Rheumatol. 2010;29(11):1277-83.</t>
    </r>
  </si>
  <si>
    <r>
      <t>Bajaj JS, Thacker LR, Wade JB, Sanyal AJ, Heuman DM, Sterling RK,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PROMIS computerised adaptive tests are dynamic instruments to measure health-related quality of life in patients with cirrhosis. Aliment Pharmacol Ther. 2011;34(9):1123-32.</t>
    </r>
  </si>
  <si>
    <r>
      <t>Basaran S, Guzel R, Seydaoglu G, Guler-Uysal F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Validity, reliability, and comparison of the WOMAC osteoarthritis index and Lequesne algofunctional index in Turkish patients with hip or knee osteoarthritis. Clin Rheumatol. 2010;29(7):749-56.</t>
    </r>
  </si>
  <si>
    <r>
      <t>Bilbao A, Quintana JM, Escobar A, Las Hayas C, Orive M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Validation of a proposed WOMAC short form for patients with hip osteoarthritis. Health Qual Life Outcomes. 2011;9:75.</t>
    </r>
  </si>
  <si>
    <r>
      <t>Boury JM, Larkin KT, Krummel DA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Factors related to postpartum depressive symptoms in low-income women. Women Health. 2004;39(3):19-34.</t>
    </r>
  </si>
  <si>
    <r>
      <t>Buchner DM, Cress ME, Esselman PC, Margherita AJ, de Lateur BJ, Campbell AJ,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Factors associated with changes in gait speed in older adults. J Gerontol A Biol Sci Med Sci. 1996;51(6):M297-302.</t>
    </r>
  </si>
  <si>
    <r>
      <t>Carbonell-Baeza A, Ruiz JR, Aparicio VA, Ortega FB, Delgado-Fernandez M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The 6-minute walk test in female fibromyalgia patients: relationship with tenderness, symptomatology, quality of life, and coping strategies. Pain Manag Nurs. 2013;14(4):193-9.</t>
    </r>
  </si>
  <si>
    <r>
      <t>Cella D, Riley W, Stone A, Rothrock N, Reeve B, Yount S,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The Patient-Reported Outcomes Measurement Information System (PROMIS) developed and tested its first wave of adult self-reported health outcome item banks: 2005-2008. J Clin Epidemiol. 2010;63(11):1179-94.</t>
    </r>
  </si>
  <si>
    <r>
      <t>Chung L, Chen H, Khanna D, Steen VD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Dyspnea assessment and pulmonary hypertension in patients with systemic sclerosis: utility of the University of California, San Diego, Shortness of Breath Questionnaire. Arthritis Care Res (Hoboken). 2013;65(3):454-63.</t>
    </r>
  </si>
  <si>
    <r>
      <t>Davis AM, Perruccio AV, Canizares M, Hawker GA, Roos EM, Maillefert JF,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Comparative, validity and responsiveness of the HOOS-PS and KOOS-PS to the WOMAC physical function subscale in total joint replacement for osteoarthritis. Osteoarthritis Cartilage. 2009;17(7):843-7.</t>
    </r>
  </si>
  <si>
    <r>
      <t>Dell'Osso L, Bazzichi L, Consoli G, Carmassi C, Carlini M, Massimetti E,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Manic spectrum symptoms are correlated to the severity of pain and the health-related quality of life in patients with fibromyalgia. Clin Exp Rheumatol. 2009;27(5 Suppl 56):S57-61.</t>
    </r>
  </si>
  <si>
    <r>
      <t>Di Benedetto M, Lindner H, Hare DL, Kent S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The role of coping, anxiety, and stress in depression post-acute coronary syndrome. Psychol Health Med. 2007;12(4):460-9.</t>
    </r>
  </si>
  <si>
    <r>
      <t>Feola M, Garnero S, Vallauri P, Salvatico L, Vado A, Leto L,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Relationship between Cognitive Function, Depression/Anxiety and Functional Parameters in Patients Admitted for Congestive Heart Failure. Open Cardiovasc Med J. 2013;7:54-60.</t>
    </r>
  </si>
  <si>
    <r>
      <t>Fuh JL, Wang SJ, Lu SR, Juang KD, Lee SJ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Psychometric evaluation of a Chinese (Taiwanese) version of the SF-36 health survey amongst middle-aged women from a rural community. Qual Life Res. 2000;9(6):675-83.</t>
    </r>
  </si>
  <si>
    <r>
      <t>Gandhi R, Tsvetkov D, Dhottar H, Davey JR, Mahomed NN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Quantifying the pain experience in hip and knee osteoarthritis. Pain Res Manag. 2010;15(4):224-8.</t>
    </r>
  </si>
  <si>
    <r>
      <t>Georgin-Lavialle S, Moura DS, Bruneau J, Chauvet-Gelinier JC, Damaj G, Soucie E,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Leukocyte telomere length in mastocytosis: correlations with depression and perceived stress. Brain Behav Immun. 2014;35:51-7.</t>
    </r>
  </si>
  <si>
    <r>
      <t>Gerhard P, Bolt R, Duck K, Mayer R, Friederich NF, Hirschmann MT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Long-term results of arthroscopically assisted anatomical single-bundle anterior cruciate ligament reconstruction using patellar tendon autograft: are there any predictors for the development of osteoarthritis? Knee Surg Sports Traumatol Arthrosc. 2013;21(4):957-64.</t>
    </r>
  </si>
  <si>
    <r>
      <t>Gottlieb SS, Kop WJ, Ellis SJ, Binkley P, Howlett J, O'Connor C,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Relation of depression to severity of illness in heart failure (from Heart Failure And a Controlled Trial Investigating Outcomes of Exercise Training [HF-ACTION]). Am J Cardiol. 2009;103(9):1285-9.</t>
    </r>
  </si>
  <si>
    <r>
      <t>Guermazi M, Poiraudeau S, Yahia M, Mezganni M, Fermanian J, Habib Elleuch M,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Translation, adaptation and validation of the Western Ontario and McMaster Universities osteoarthritis index (WOMAC) for an Arab population: the Sfax modified WOMAC. Osteoarthritis Cartilage. 2004;12(6):459-68.</t>
    </r>
  </si>
  <si>
    <r>
      <t>Halank M, Einsle F, Lehman S, Bremer H, Ewert R, Wilkens H,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Exercise capacity affects quality of life in patients with pulmonary hypertension. Lung. 2013;191(4):337-43.</t>
    </r>
  </si>
  <si>
    <r>
      <t>Hinchcliff M, Beaumont JL, Thavarajah K, Varga J, Chung A, Podlusky S,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Validity of two new patient-reported outcome measures in systemic sclerosis: Patient-Reported Outcomes Measurement Information System 29-item Health Profile and Functional Assessment of Chronic Illness Therapy-Dyspnea short form. Arthritis Care Res (Hoboken). 2011;63(11):1620-8.</t>
    </r>
  </si>
  <si>
    <r>
      <t>Homann D, Stefanello JM, Goes SM, Breda CA, Paiva Edos S, Leite N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Stress perception and depressive symptoms: functionality and impact on the quality of life of women with fibromyalgia. Rev Bras Reumatol. 2012;52(3):319-30.</t>
    </r>
  </si>
  <si>
    <r>
      <t>Hung M, Baumhauer JF, Latt LD, Saltzman CL, SooHoo NF, Hunt KJ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Validation of PROMIS (R) Physical Function computerized adaptive tests for orthopaedic foot and ankle outcome research. Clin Orthop Relat Res. 2013;471(11):3466-74.</t>
    </r>
  </si>
  <si>
    <r>
      <t>Jackson FM, Rowley DL, Curry Owens T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Contextualized stress, global stress, and depression in well-educated, pregnant, African-American women. Womens Health Issues. 2012;22(3):e329-36.</t>
    </r>
  </si>
  <si>
    <r>
      <t>Jin S, Yan L, Li B, Wen T, Zhao J, Zeng Y,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Quality of life and psychologic distress of recipients after adult living-donor liver transplantation (LDLT)-A study from mainland China. Transplant Proc. 2010;42(7):2611-6.</t>
    </r>
  </si>
  <si>
    <r>
      <t>Jin SG, Xiang B, Yan LN, Chen ZY, Yang JY, Xu MQ,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Quality of life and psychological outcome of donors after living donor liver transplantation. World J Gastroenterol. 2012;18(2):182-7.</t>
    </r>
  </si>
  <si>
    <r>
      <t>Juenger J, Schellberg D, Kraemer S, Haunstetter A, Zugck C, Herzog W,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Health related quality of life in patients with congestive heart failure: comparison with other chronic diseases and relation to functional variables. Heart. 2002;87(3):235-41.</t>
    </r>
  </si>
  <si>
    <r>
      <t>Lee S, Park M, Choi S, Nah Y, Abbey SE, Rodin G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Stress, coping, and depression in non-ulcer dyspepsia patients. J Psychosom Res. 2000;49(1):93-9.</t>
    </r>
  </si>
  <si>
    <r>
      <t>Lin RF, Chang JJ, Lu YM, Huang MH, Lue YJ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Correlations between quality of life and psychological factors in patients with chronic neck pain. Kaohsiung J Med Sci. 2010;26(1):13-20.</t>
    </r>
  </si>
  <si>
    <r>
      <t>Lingard EA, Katz JN, Wright RJ, Wright EA, Sledge CB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Validity and responsiveness of the Knee Society Clinical Rating System in comparison with the SF-36 and WOMAC. J Bone Joint Surg Am. 2001;83-a(12):1856-64.</t>
    </r>
  </si>
  <si>
    <r>
      <t>Mannerkorpi K, Svantesson U, Broberg C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Relationships between performance-based tests and patients' ratings of activity limitations, self-efficacy, and pain in fibromyalgia. Arch Phys Med Rehabil. 2006;87(2):259-64.</t>
    </r>
  </si>
  <si>
    <r>
      <t>McCarthy CJ, Oldham JA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The reliability, validity and responsiveness of an aggregated locomotor function (ALF) score in patients with osteoarthritis of the knee. Rheumatology (Oxford). 2004;43(4):514-7.</t>
    </r>
  </si>
  <si>
    <r>
      <t>Montazeri A, Vahdaninia M, Mousavi SJ, Asadi-Lari M, Omidvari S, Tavousi M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The 12-item medical outcomes study short form health survey version 2.0 (SF-12v2): a population-based validation study from Tehran, Iran. Health Qual Life Outcomes. 2011;9:12.</t>
    </r>
  </si>
  <si>
    <r>
      <t>Motl RW, Balantrapu S, Pilutti L, Dlugonski D, Suh Y, Sandroff BM,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Symptomatic correlates of six-minute walk performance in persons with multiple sclerosis. Eur J Phys Rehabil Med. 2013;49(1):59-66.</t>
    </r>
  </si>
  <si>
    <r>
      <t>Neumann L, Berzak A, Buskila D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Measuring health status in Israeli patients with fibromyalgia syndrome and widespread pain and healthy individuals: utility of the short form 36-item health survey (SF-36). Semin Arthritis Rheum. 2000;29(6):400-8.</t>
    </r>
  </si>
  <si>
    <r>
      <t>Olivares PR, Gusi N, Prieto J, Hernandez-Mocholi MA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Fitness and health-related quality of life dimensions in community-dwelling middle aged and older adults. Health Qual Life Outcomes. 2011;9:117.</t>
    </r>
  </si>
  <si>
    <r>
      <t>Ozcetin A, Ataoglu S, Kocer E, Yazici S, Yildiz O, Ataoglul A,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Effects of depression and anxiety on quality of life of patients with rheumatoid arthritis, knee osteoarthritis and fibromyalgia syndrome. West Indian Med J. 2007;56(2):122-9.</t>
    </r>
  </si>
  <si>
    <r>
      <t>Palmieri VO, Santovito D, Margari F, Lozupone M, Minerva F, Di Gennaro C,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Psychopathological profile and health-related quality of life (HRQOL) in patients with hepatocellular carcinoma (HCC) and cirrhosis. Clin Exp Med. 2013.</t>
    </r>
  </si>
  <si>
    <r>
      <t>Papakostidou I, Dailiana ZH, Papapolychroniou T, Liaropoulos L, Zintzaras E, Karachalios TS,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Factors affecting the quality of life after total knee arthroplasties: a prospective study. BMC Musculoskelet Disord. 2012;13:116.</t>
    </r>
  </si>
  <si>
    <r>
      <t>Piccinni A, Maser JD, Bazzichi L, Rucci P, Vivarelli L, Del Debbio A,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Clinical significance of lifetime mood and panic-agoraphobic spectrum symptoms on quality of life of patients with rheumatoid arthritis. Compr Psychiatry. 2006;47(3):201-8.</t>
    </r>
  </si>
  <si>
    <r>
      <t>Pua YH, Cowan SM, Wrigley TV, Bennell KL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The Lower Extremity Functional Scale could be an alternative to the Western Ontario and McMaster Universities Osteoarthritis Index physical function scale. J Clin Epidemiol. 2009;62(10):1103-11.</t>
    </r>
  </si>
  <si>
    <r>
      <t>Segal DL, Coolidge FL, Cahill BS, O'Riley AA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Psychometric properties of the Beck Depression Inventory II (BDI-II) among community-dwelling older adults. Behav Modif. 2008;32(1):3-20.</t>
    </r>
  </si>
  <si>
    <r>
      <t>Senders A, Hanes D, Bourdette D, Whitham R, Shinto L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Reducing survey burden: feasibility and validity of PROMIS measures in multiple sclerosis. Mult Scler. 2014;20(8):1102-11.</t>
    </r>
  </si>
  <si>
    <r>
      <t>Stadnyk K, Calder J, Rockwood K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Testing the measurement properties of the Short Form-36 Health Survey in a frail elderly population. J Clin Epidemiol. 1998;51(10):827-35.</t>
    </r>
  </si>
  <si>
    <r>
      <t>Stolwijk-Swuste JM, Beelen A, Lankhorst GJ, Nollet F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SF36 physical functioning scale and 2-minute walk test advocated as core qualifiers to evaluate physical functioning in patients with late-onset sequelae of poliomyelitis. J Rehabil Med. 2008;40(5):387-94.</t>
    </r>
  </si>
  <si>
    <r>
      <t>Sutbeyaz ST, Sezer N, Koseoglu BF, Ibrahimoglu F, Tekin D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Influence of knee osteoarthritis on exercise capacity and quality of life in obese adults. Obesity (Silver Spring). 2007;15(8):2071-6.</t>
    </r>
  </si>
  <si>
    <r>
      <t>Unnanuntana A, Mait JE, Shaffer AD, Lane JM, Mancuso CA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Performance-based tests and self-reported questionnaires provide distinct information for the preoperative evaluation of total hip arthroplasty patients. J Arthroplasty. 2012;27(5):770-5.e1.</t>
    </r>
  </si>
  <si>
    <r>
      <t>Veresciagina K, Ambrozaitis KV, Spakauskas B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Health-related quality-of-life assessment in patients with low back pain using SF-36 questionnaire. Medicina (Kaunas). 2007;43(8):607-13.</t>
    </r>
  </si>
  <si>
    <r>
      <t>Wolfe F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Determinants of WOMAC function, pain and stiffness scores: evidence for the role of low back pain, symptom counts, fatigue and depression in osteoarthritis, rheumatoid arthritis and fibromyalgia. Rheumatology (Oxford). 1999;38(4):355-61.</t>
    </r>
  </si>
  <si>
    <r>
      <t>Wood DW, Haig AJ, Yamakawa KS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Fear of movement/(re)injury and activity avoidance in persons with neurogenic versus vascular claudication. Spine J. 2012;12(4):292-300.</t>
    </r>
  </si>
  <si>
    <r>
      <t>Xie F, Li SC, Goeree R, Tarride JE, O'Reilly D, Lo NN, et al.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Validation of Chinese Western Ontario and McMaster Universities Osteoarthritis Index (WOMAC) in patients scheduled for total knee replacement. Qual Life Res. 2008;17(4):595-601.</t>
    </r>
  </si>
  <si>
    <r>
      <t>Zeifang F, Schiltenwolf M, Abel R, Moradi B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Gait analysis does not correlate with clinical and MR imaging parameters in patients with symptomatic lumbar spinal stenosis. BMC Musculoskelet Disord. 2008;9:89.</t>
    </r>
  </si>
  <si>
    <t>Supplementary Table. Matrix of Spearman correlation coefficients between PROMIS short-form instruments and legacy measures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</si>
</sst>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quotePrefix="1" applyFont="1" applyFill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7" fillId="0" borderId="0" xfId="0" applyFont="1"/>
    <xf numFmtId="2" fontId="7" fillId="0" borderId="0" xfId="0" applyNumberFormat="1" applyFont="1"/>
    <xf numFmtId="0" fontId="7" fillId="2" borderId="0" xfId="0" applyFont="1" applyFill="1"/>
    <xf numFmtId="0" fontId="0" fillId="2" borderId="0" xfId="0" applyFill="1"/>
    <xf numFmtId="0" fontId="0" fillId="2" borderId="0" xfId="0" applyFill="1" applyBorder="1"/>
    <xf numFmtId="0" fontId="7" fillId="0" borderId="0" xfId="0" applyFont="1" applyFill="1"/>
    <xf numFmtId="0" fontId="9" fillId="0" borderId="0" xfId="0" applyFont="1" applyAlignment="1">
      <alignment horizontal="center"/>
    </xf>
    <xf numFmtId="1" fontId="0" fillId="0" borderId="0" xfId="0" applyNumberFormat="1" applyAlignment="1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90" zoomScaleNormal="90" workbookViewId="0">
      <selection activeCell="A17" sqref="A17:K17"/>
    </sheetView>
  </sheetViews>
  <sheetFormatPr defaultRowHeight="14.25"/>
  <cols>
    <col min="1" max="1" width="29.85546875" style="6" customWidth="1"/>
    <col min="2" max="2" width="20.5703125" style="6" bestFit="1" customWidth="1"/>
    <col min="3" max="3" width="18.5703125" style="6" bestFit="1" customWidth="1"/>
    <col min="4" max="5" width="20.5703125" style="6" bestFit="1" customWidth="1"/>
    <col min="6" max="6" width="20.28515625" style="6" bestFit="1" customWidth="1"/>
    <col min="7" max="7" width="20.5703125" style="6" bestFit="1" customWidth="1"/>
    <col min="8" max="10" width="20.28515625" style="6" bestFit="1" customWidth="1"/>
    <col min="11" max="11" width="20.5703125" style="6" bestFit="1" customWidth="1"/>
    <col min="12" max="16384" width="9.140625" style="6"/>
  </cols>
  <sheetData>
    <row r="1" spans="1:12" ht="15" thickBot="1">
      <c r="A1" s="35" t="s">
        <v>468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5"/>
    </row>
    <row r="2" spans="1:12" ht="15" customHeight="1">
      <c r="A2" s="2"/>
      <c r="B2" s="34" t="s">
        <v>7</v>
      </c>
      <c r="C2" s="34"/>
      <c r="D2" s="33" t="s">
        <v>265</v>
      </c>
      <c r="E2" s="33"/>
      <c r="F2" s="33"/>
      <c r="G2" s="33"/>
      <c r="H2" s="33"/>
      <c r="I2" s="34" t="s">
        <v>266</v>
      </c>
      <c r="J2" s="34"/>
      <c r="K2" s="34"/>
      <c r="L2" s="17"/>
    </row>
    <row r="3" spans="1:12">
      <c r="A3" s="31" t="s">
        <v>315</v>
      </c>
      <c r="B3" s="6" t="s">
        <v>267</v>
      </c>
      <c r="C3" s="6" t="s">
        <v>106</v>
      </c>
      <c r="D3" s="6" t="s">
        <v>267</v>
      </c>
      <c r="E3" s="6" t="s">
        <v>267</v>
      </c>
      <c r="F3" s="6" t="s">
        <v>106</v>
      </c>
      <c r="G3" s="37" t="s">
        <v>281</v>
      </c>
      <c r="H3" s="6" t="s">
        <v>272</v>
      </c>
      <c r="I3" s="31" t="s">
        <v>36</v>
      </c>
      <c r="J3" s="31" t="s">
        <v>37</v>
      </c>
      <c r="K3" s="6" t="s">
        <v>269</v>
      </c>
      <c r="L3" s="31"/>
    </row>
    <row r="4" spans="1:12" ht="15" thickBot="1">
      <c r="A4" s="36"/>
      <c r="B4" s="5" t="s">
        <v>268</v>
      </c>
      <c r="C4" s="5" t="s">
        <v>7</v>
      </c>
      <c r="D4" s="5" t="s">
        <v>271</v>
      </c>
      <c r="E4" s="5" t="s">
        <v>270</v>
      </c>
      <c r="F4" s="5" t="s">
        <v>265</v>
      </c>
      <c r="G4" s="36"/>
      <c r="H4" s="5" t="s">
        <v>273</v>
      </c>
      <c r="I4" s="36"/>
      <c r="J4" s="36"/>
      <c r="K4" s="5" t="s">
        <v>274</v>
      </c>
      <c r="L4" s="31"/>
    </row>
    <row r="5" spans="1:12">
      <c r="A5" s="4" t="s">
        <v>275</v>
      </c>
      <c r="B5" s="10"/>
      <c r="C5" s="10"/>
      <c r="D5" s="10"/>
      <c r="E5" s="8"/>
      <c r="F5" s="10"/>
      <c r="G5" s="10"/>
      <c r="H5" s="10"/>
      <c r="I5" s="10"/>
      <c r="J5" s="10"/>
      <c r="K5" s="10"/>
    </row>
    <row r="6" spans="1:12" ht="16.5">
      <c r="A6" s="3" t="s">
        <v>405</v>
      </c>
      <c r="B6" s="9" t="s">
        <v>286</v>
      </c>
      <c r="C6" s="8" t="s">
        <v>280</v>
      </c>
      <c r="D6" s="9" t="s">
        <v>287</v>
      </c>
      <c r="E6" s="9" t="s">
        <v>352</v>
      </c>
      <c r="F6" s="8" t="s">
        <v>282</v>
      </c>
      <c r="G6" s="9" t="s">
        <v>283</v>
      </c>
      <c r="H6" s="8" t="s">
        <v>288</v>
      </c>
      <c r="I6" s="8" t="s">
        <v>284</v>
      </c>
      <c r="J6" s="8" t="s">
        <v>285</v>
      </c>
      <c r="K6" s="9" t="s">
        <v>289</v>
      </c>
    </row>
    <row r="7" spans="1:12" ht="15">
      <c r="A7" s="11" t="s">
        <v>276</v>
      </c>
      <c r="B7" s="14" t="s">
        <v>355</v>
      </c>
      <c r="C7" s="15" t="s">
        <v>316</v>
      </c>
      <c r="D7" s="16" t="s">
        <v>318</v>
      </c>
      <c r="E7" s="16" t="s">
        <v>317</v>
      </c>
      <c r="F7" s="15" t="s">
        <v>319</v>
      </c>
      <c r="G7" s="16" t="s">
        <v>320</v>
      </c>
      <c r="H7" s="7" t="s">
        <v>321</v>
      </c>
      <c r="I7" s="15" t="s">
        <v>322</v>
      </c>
      <c r="J7" s="7" t="s">
        <v>323</v>
      </c>
      <c r="K7" s="14" t="s">
        <v>324</v>
      </c>
    </row>
    <row r="8" spans="1:12">
      <c r="A8" s="4" t="s">
        <v>277</v>
      </c>
      <c r="B8" s="10"/>
      <c r="C8" s="10"/>
      <c r="D8" s="10"/>
      <c r="E8" s="8"/>
      <c r="F8" s="10"/>
      <c r="G8" s="10"/>
      <c r="H8" s="10"/>
      <c r="I8" s="10"/>
      <c r="J8" s="10"/>
      <c r="K8" s="10"/>
    </row>
    <row r="9" spans="1:12" ht="16.5">
      <c r="A9" s="3" t="s">
        <v>405</v>
      </c>
      <c r="B9" s="8" t="s">
        <v>290</v>
      </c>
      <c r="C9" s="9" t="s">
        <v>291</v>
      </c>
      <c r="D9" s="8" t="s">
        <v>292</v>
      </c>
      <c r="E9" s="9" t="s">
        <v>353</v>
      </c>
      <c r="F9" s="9" t="s">
        <v>293</v>
      </c>
      <c r="G9" s="8" t="s">
        <v>294</v>
      </c>
      <c r="H9" s="9" t="s">
        <v>295</v>
      </c>
      <c r="I9" s="9" t="s">
        <v>296</v>
      </c>
      <c r="J9" s="9" t="s">
        <v>297</v>
      </c>
      <c r="K9" s="8" t="s">
        <v>288</v>
      </c>
    </row>
    <row r="10" spans="1:12" ht="15">
      <c r="A10" s="11" t="s">
        <v>276</v>
      </c>
      <c r="B10" s="15" t="s">
        <v>325</v>
      </c>
      <c r="C10" s="14" t="s">
        <v>326</v>
      </c>
      <c r="D10" s="15" t="s">
        <v>327</v>
      </c>
      <c r="E10" s="7" t="s">
        <v>328</v>
      </c>
      <c r="F10" s="14" t="s">
        <v>329</v>
      </c>
      <c r="G10" s="15" t="s">
        <v>322</v>
      </c>
      <c r="H10" s="14" t="s">
        <v>330</v>
      </c>
      <c r="I10" s="14" t="s">
        <v>331</v>
      </c>
      <c r="J10" s="14" t="s">
        <v>332</v>
      </c>
      <c r="K10" s="7" t="s">
        <v>333</v>
      </c>
    </row>
    <row r="11" spans="1:12">
      <c r="A11" s="4" t="s">
        <v>278</v>
      </c>
      <c r="B11" s="10"/>
      <c r="C11" s="10"/>
      <c r="D11" s="10"/>
      <c r="E11" s="8"/>
      <c r="F11" s="10"/>
      <c r="G11" s="10"/>
      <c r="H11" s="10"/>
      <c r="I11" s="10"/>
      <c r="J11" s="10"/>
      <c r="K11" s="10"/>
    </row>
    <row r="12" spans="1:12">
      <c r="A12" s="3" t="s">
        <v>405</v>
      </c>
      <c r="B12" s="9" t="s">
        <v>298</v>
      </c>
      <c r="C12" s="8" t="s">
        <v>299</v>
      </c>
      <c r="D12" s="9" t="s">
        <v>300</v>
      </c>
      <c r="E12" s="9" t="s">
        <v>301</v>
      </c>
      <c r="F12" s="8" t="s">
        <v>302</v>
      </c>
      <c r="G12" s="9" t="s">
        <v>309</v>
      </c>
      <c r="H12" s="8" t="s">
        <v>341</v>
      </c>
      <c r="I12" s="8" t="s">
        <v>303</v>
      </c>
      <c r="J12" s="8" t="s">
        <v>304</v>
      </c>
      <c r="K12" s="9" t="s">
        <v>305</v>
      </c>
    </row>
    <row r="13" spans="1:12" ht="15">
      <c r="A13" s="11" t="s">
        <v>276</v>
      </c>
      <c r="B13" s="16" t="s">
        <v>334</v>
      </c>
      <c r="C13" s="15" t="s">
        <v>335</v>
      </c>
      <c r="D13" s="14" t="s">
        <v>337</v>
      </c>
      <c r="E13" s="14" t="s">
        <v>336</v>
      </c>
      <c r="F13" s="15" t="s">
        <v>338</v>
      </c>
      <c r="G13" s="16" t="s">
        <v>339</v>
      </c>
      <c r="H13" s="15" t="s">
        <v>340</v>
      </c>
      <c r="I13" s="15" t="s">
        <v>342</v>
      </c>
      <c r="J13" s="15" t="s">
        <v>343</v>
      </c>
      <c r="K13" s="16" t="s">
        <v>344</v>
      </c>
    </row>
    <row r="14" spans="1:12">
      <c r="A14" s="4" t="s">
        <v>279</v>
      </c>
      <c r="B14" s="10"/>
      <c r="C14" s="10"/>
      <c r="D14" s="10"/>
      <c r="E14" s="8"/>
      <c r="F14" s="10"/>
      <c r="G14" s="10"/>
      <c r="H14" s="10"/>
      <c r="I14" s="10"/>
      <c r="J14" s="10"/>
      <c r="K14" s="10"/>
    </row>
    <row r="15" spans="1:12" ht="16.5">
      <c r="A15" s="3" t="s">
        <v>405</v>
      </c>
      <c r="B15" s="9" t="s">
        <v>312</v>
      </c>
      <c r="C15" s="8" t="s">
        <v>313</v>
      </c>
      <c r="D15" s="9" t="s">
        <v>314</v>
      </c>
      <c r="E15" s="9" t="s">
        <v>354</v>
      </c>
      <c r="F15" s="8" t="s">
        <v>311</v>
      </c>
      <c r="G15" s="9" t="s">
        <v>310</v>
      </c>
      <c r="H15" s="9" t="s">
        <v>308</v>
      </c>
      <c r="I15" s="8" t="s">
        <v>304</v>
      </c>
      <c r="J15" s="8" t="s">
        <v>307</v>
      </c>
      <c r="K15" s="9" t="s">
        <v>306</v>
      </c>
    </row>
    <row r="16" spans="1:12" ht="15.75" thickBot="1">
      <c r="A16" s="12" t="s">
        <v>276</v>
      </c>
      <c r="B16" s="18" t="s">
        <v>345</v>
      </c>
      <c r="C16" s="19" t="s">
        <v>346</v>
      </c>
      <c r="D16" s="18" t="s">
        <v>347</v>
      </c>
      <c r="E16" s="18" t="s">
        <v>345</v>
      </c>
      <c r="F16" s="13" t="s">
        <v>348</v>
      </c>
      <c r="G16" s="18" t="s">
        <v>349</v>
      </c>
      <c r="H16" s="19" t="s">
        <v>350</v>
      </c>
      <c r="I16" s="19" t="s">
        <v>351</v>
      </c>
      <c r="J16" s="19" t="s">
        <v>343</v>
      </c>
      <c r="K16" s="18" t="s">
        <v>357</v>
      </c>
    </row>
    <row r="17" spans="1:11" ht="90" customHeight="1">
      <c r="A17" s="32" t="s">
        <v>356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</row>
  </sheetData>
  <mergeCells count="10">
    <mergeCell ref="L3:L4"/>
    <mergeCell ref="A17:K17"/>
    <mergeCell ref="D2:H2"/>
    <mergeCell ref="I2:K2"/>
    <mergeCell ref="A1:K1"/>
    <mergeCell ref="B2:C2"/>
    <mergeCell ref="A3:A4"/>
    <mergeCell ref="G3:G4"/>
    <mergeCell ref="I3:I4"/>
    <mergeCell ref="J3:J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8"/>
  <sheetViews>
    <sheetView zoomScale="60" zoomScaleNormal="60" workbookViewId="0">
      <selection activeCell="C32" sqref="C31:L32"/>
    </sheetView>
  </sheetViews>
  <sheetFormatPr defaultRowHeight="15"/>
  <cols>
    <col min="1" max="1" width="21.28515625" style="27" bestFit="1" customWidth="1"/>
    <col min="2" max="2" width="6.28515625" style="27" bestFit="1" customWidth="1"/>
    <col min="3" max="3" width="46.28515625" style="27" bestFit="1" customWidth="1"/>
    <col min="4" max="4" width="44.42578125" style="22" customWidth="1"/>
    <col min="5" max="5" width="61.140625" style="22" bestFit="1" customWidth="1"/>
    <col min="6" max="6" width="39" style="22" customWidth="1"/>
    <col min="7" max="7" width="82.85546875" style="22" hidden="1" customWidth="1"/>
    <col min="8" max="8" width="29.7109375" style="22" hidden="1" customWidth="1"/>
    <col min="9" max="9" width="21.5703125" style="22" bestFit="1" customWidth="1"/>
    <col min="10" max="10" width="23" style="20" bestFit="1" customWidth="1"/>
    <col min="11" max="11" width="44.7109375" bestFit="1" customWidth="1"/>
    <col min="12" max="12" width="45.42578125" bestFit="1" customWidth="1"/>
    <col min="17" max="17" width="38.140625" style="20" bestFit="1" customWidth="1"/>
  </cols>
  <sheetData>
    <row r="1" spans="1:17">
      <c r="A1" s="27" t="s">
        <v>0</v>
      </c>
      <c r="B1" s="27" t="s">
        <v>1</v>
      </c>
      <c r="C1" s="27" t="s">
        <v>5</v>
      </c>
      <c r="D1" s="22" t="s">
        <v>2</v>
      </c>
      <c r="E1" s="22" t="s">
        <v>3</v>
      </c>
      <c r="F1" s="22" t="s">
        <v>4</v>
      </c>
      <c r="G1" s="22" t="s">
        <v>358</v>
      </c>
      <c r="H1" s="22" t="s">
        <v>8</v>
      </c>
      <c r="I1" s="22" t="s">
        <v>403</v>
      </c>
      <c r="J1" s="22" t="s">
        <v>408</v>
      </c>
      <c r="K1" s="20" t="s">
        <v>406</v>
      </c>
      <c r="L1" s="20" t="s">
        <v>407</v>
      </c>
      <c r="Q1" s="21"/>
    </row>
    <row r="2" spans="1:17">
      <c r="A2" s="27" t="s">
        <v>6</v>
      </c>
      <c r="B2" s="27">
        <v>2010</v>
      </c>
      <c r="C2" s="27" t="s">
        <v>7</v>
      </c>
      <c r="D2" s="22" t="s">
        <v>9</v>
      </c>
      <c r="E2" s="22" t="s">
        <v>10</v>
      </c>
      <c r="F2" s="22" t="s">
        <v>12</v>
      </c>
      <c r="G2" s="22" t="str">
        <f>E2&amp;"+"&amp;F2</f>
        <v>PROMIS Pain Interference+PROMIS Physical Function</v>
      </c>
      <c r="H2" s="22" t="s">
        <v>11</v>
      </c>
      <c r="I2" s="22">
        <v>-0.55000000000000004</v>
      </c>
      <c r="J2" s="20">
        <f>I2</f>
        <v>-0.55000000000000004</v>
      </c>
      <c r="K2" t="s">
        <v>392</v>
      </c>
      <c r="L2" t="s">
        <v>401</v>
      </c>
      <c r="Q2" s="21"/>
    </row>
    <row r="3" spans="1:17" s="20" customFormat="1">
      <c r="A3" s="27" t="s">
        <v>6</v>
      </c>
      <c r="B3" s="27">
        <v>2010</v>
      </c>
      <c r="C3" s="27" t="s">
        <v>7</v>
      </c>
      <c r="D3" s="22" t="s">
        <v>9</v>
      </c>
      <c r="E3" s="22" t="s">
        <v>10</v>
      </c>
      <c r="F3" s="22" t="s">
        <v>12</v>
      </c>
      <c r="G3" s="22"/>
      <c r="H3" s="22"/>
      <c r="I3" s="22">
        <v>-0.55000000000000004</v>
      </c>
      <c r="J3" s="20">
        <f>I3</f>
        <v>-0.55000000000000004</v>
      </c>
      <c r="K3" s="20" t="s">
        <v>391</v>
      </c>
      <c r="L3" s="20" t="s">
        <v>401</v>
      </c>
      <c r="Q3" s="21"/>
    </row>
    <row r="4" spans="1:17" s="20" customFormat="1">
      <c r="A4" s="27" t="s">
        <v>6</v>
      </c>
      <c r="B4" s="27">
        <v>2010</v>
      </c>
      <c r="C4" s="27" t="s">
        <v>7</v>
      </c>
      <c r="D4" s="22" t="s">
        <v>9</v>
      </c>
      <c r="E4" s="22" t="s">
        <v>10</v>
      </c>
      <c r="F4" s="22" t="s">
        <v>12</v>
      </c>
      <c r="G4" s="22"/>
      <c r="H4" s="22"/>
      <c r="I4" s="22">
        <v>-0.55000000000000004</v>
      </c>
      <c r="J4" s="20">
        <f>I4</f>
        <v>-0.55000000000000004</v>
      </c>
      <c r="K4" s="20" t="s">
        <v>379</v>
      </c>
      <c r="L4" s="20" t="s">
        <v>401</v>
      </c>
      <c r="Q4" s="21"/>
    </row>
    <row r="5" spans="1:17">
      <c r="A5" s="27" t="s">
        <v>6</v>
      </c>
      <c r="B5" s="27">
        <v>2010</v>
      </c>
      <c r="C5" s="27" t="s">
        <v>7</v>
      </c>
      <c r="D5" s="22" t="s">
        <v>9</v>
      </c>
      <c r="E5" s="22" t="s">
        <v>10</v>
      </c>
      <c r="F5" s="22" t="s">
        <v>13</v>
      </c>
      <c r="G5" s="22" t="str">
        <f t="shared" ref="G5:G113" si="0">E5&amp;"+"&amp;F5</f>
        <v>PROMIS Pain Interference+PROMIS Anxiety</v>
      </c>
      <c r="H5" s="22" t="s">
        <v>11</v>
      </c>
      <c r="I5" s="22">
        <v>0.35</v>
      </c>
      <c r="J5" s="20">
        <f t="shared" ref="J5:J113" si="1">I5</f>
        <v>0.35</v>
      </c>
      <c r="K5" t="s">
        <v>396</v>
      </c>
      <c r="L5" s="20" t="s">
        <v>401</v>
      </c>
      <c r="Q5" s="21"/>
    </row>
    <row r="6" spans="1:17" s="20" customFormat="1">
      <c r="A6" s="27" t="s">
        <v>6</v>
      </c>
      <c r="B6" s="27">
        <v>2010</v>
      </c>
      <c r="C6" s="27" t="s">
        <v>7</v>
      </c>
      <c r="D6" s="22" t="s">
        <v>9</v>
      </c>
      <c r="E6" s="22" t="s">
        <v>10</v>
      </c>
      <c r="F6" s="22" t="s">
        <v>13</v>
      </c>
      <c r="G6" s="22"/>
      <c r="H6" s="22"/>
      <c r="I6" s="22">
        <v>0.35</v>
      </c>
      <c r="J6" s="20">
        <f t="shared" ref="J6" si="2">I6</f>
        <v>0.35</v>
      </c>
      <c r="K6" s="20" t="s">
        <v>369</v>
      </c>
      <c r="L6" s="20" t="s">
        <v>401</v>
      </c>
      <c r="Q6" s="21"/>
    </row>
    <row r="7" spans="1:17">
      <c r="A7" s="27" t="s">
        <v>6</v>
      </c>
      <c r="B7" s="27">
        <v>2010</v>
      </c>
      <c r="C7" s="27" t="s">
        <v>7</v>
      </c>
      <c r="D7" s="22" t="s">
        <v>9</v>
      </c>
      <c r="E7" s="22" t="s">
        <v>10</v>
      </c>
      <c r="F7" s="22" t="s">
        <v>14</v>
      </c>
      <c r="G7" s="22" t="str">
        <f t="shared" si="0"/>
        <v>PROMIS Pain Interference+PROMIS Depression</v>
      </c>
      <c r="H7" s="22" t="s">
        <v>11</v>
      </c>
      <c r="I7" s="22">
        <v>0.33</v>
      </c>
      <c r="J7" s="20">
        <f t="shared" si="1"/>
        <v>0.33</v>
      </c>
      <c r="K7" t="s">
        <v>397</v>
      </c>
      <c r="L7" s="20" t="s">
        <v>401</v>
      </c>
      <c r="Q7" s="21"/>
    </row>
    <row r="8" spans="1:17" s="20" customFormat="1">
      <c r="A8" s="27" t="s">
        <v>6</v>
      </c>
      <c r="B8" s="27">
        <v>2010</v>
      </c>
      <c r="C8" s="27" t="s">
        <v>7</v>
      </c>
      <c r="D8" s="22" t="s">
        <v>9</v>
      </c>
      <c r="E8" s="22" t="s">
        <v>10</v>
      </c>
      <c r="F8" s="22" t="s">
        <v>14</v>
      </c>
      <c r="G8" s="22"/>
      <c r="H8" s="22"/>
      <c r="I8" s="22">
        <v>0.33</v>
      </c>
      <c r="J8" s="20">
        <f t="shared" ref="J8" si="3">I8</f>
        <v>0.33</v>
      </c>
      <c r="K8" s="20" t="s">
        <v>359</v>
      </c>
      <c r="L8" s="20" t="s">
        <v>401</v>
      </c>
      <c r="Q8" s="21"/>
    </row>
    <row r="9" spans="1:17">
      <c r="A9" s="27" t="s">
        <v>6</v>
      </c>
      <c r="B9" s="27">
        <v>2010</v>
      </c>
      <c r="C9" s="27" t="s">
        <v>7</v>
      </c>
      <c r="D9" s="22" t="s">
        <v>9</v>
      </c>
      <c r="E9" s="22" t="s">
        <v>10</v>
      </c>
      <c r="F9" s="22" t="s">
        <v>15</v>
      </c>
      <c r="G9" s="22" t="str">
        <f t="shared" si="0"/>
        <v>PROMIS Pain Interference+BPI Interference Scale</v>
      </c>
      <c r="H9" s="22" t="s">
        <v>11</v>
      </c>
      <c r="I9" s="23">
        <v>0.9</v>
      </c>
      <c r="J9" s="20">
        <f t="shared" si="1"/>
        <v>0.9</v>
      </c>
      <c r="K9" t="s">
        <v>389</v>
      </c>
      <c r="L9" s="20" t="s">
        <v>401</v>
      </c>
    </row>
    <row r="10" spans="1:17">
      <c r="A10" s="27" t="s">
        <v>6</v>
      </c>
      <c r="B10" s="27">
        <v>2010</v>
      </c>
      <c r="C10" s="27" t="s">
        <v>7</v>
      </c>
      <c r="D10" s="22" t="s">
        <v>9</v>
      </c>
      <c r="E10" s="22" t="s">
        <v>10</v>
      </c>
      <c r="F10" s="22" t="s">
        <v>21</v>
      </c>
      <c r="G10" s="22" t="str">
        <f t="shared" si="0"/>
        <v>PROMIS Pain Interference+SF-36 Bodily Pain Subscale</v>
      </c>
      <c r="H10" s="22" t="s">
        <v>11</v>
      </c>
      <c r="I10" s="22">
        <v>-0.84</v>
      </c>
      <c r="J10" s="20">
        <f t="shared" si="1"/>
        <v>-0.84</v>
      </c>
      <c r="K10" s="20" t="s">
        <v>389</v>
      </c>
      <c r="L10" s="20" t="s">
        <v>401</v>
      </c>
    </row>
    <row r="11" spans="1:17">
      <c r="A11" s="27" t="s">
        <v>16</v>
      </c>
      <c r="B11" s="27">
        <v>2011</v>
      </c>
      <c r="C11" s="27" t="s">
        <v>17</v>
      </c>
      <c r="D11" s="22" t="s">
        <v>18</v>
      </c>
      <c r="E11" s="22" t="s">
        <v>19</v>
      </c>
      <c r="F11" s="22" t="s">
        <v>20</v>
      </c>
      <c r="G11" s="22" t="str">
        <f t="shared" si="0"/>
        <v>PROMIS-29 Anxiety+SF-36 Mental Component Score</v>
      </c>
      <c r="H11" s="22" t="s">
        <v>22</v>
      </c>
      <c r="I11" s="23">
        <v>-0.5</v>
      </c>
      <c r="J11" s="20">
        <f t="shared" si="1"/>
        <v>-0.5</v>
      </c>
      <c r="K11" t="s">
        <v>378</v>
      </c>
      <c r="L11" t="s">
        <v>400</v>
      </c>
    </row>
    <row r="12" spans="1:17">
      <c r="A12" s="27" t="s">
        <v>16</v>
      </c>
      <c r="B12" s="27">
        <v>2011</v>
      </c>
      <c r="C12" s="27" t="s">
        <v>17</v>
      </c>
      <c r="D12" s="22" t="s">
        <v>18</v>
      </c>
      <c r="E12" s="22" t="s">
        <v>23</v>
      </c>
      <c r="F12" s="22" t="s">
        <v>20</v>
      </c>
      <c r="G12" s="22" t="str">
        <f t="shared" si="0"/>
        <v>PROMIS-29 Depression+SF-36 Mental Component Score</v>
      </c>
      <c r="H12" s="22" t="s">
        <v>22</v>
      </c>
      <c r="I12" s="23">
        <v>-0.7</v>
      </c>
      <c r="J12" s="20">
        <f t="shared" si="1"/>
        <v>-0.7</v>
      </c>
      <c r="K12" t="s">
        <v>368</v>
      </c>
      <c r="L12" s="20" t="s">
        <v>400</v>
      </c>
    </row>
    <row r="13" spans="1:17">
      <c r="A13" s="27" t="s">
        <v>16</v>
      </c>
      <c r="B13" s="27">
        <v>2011</v>
      </c>
      <c r="C13" s="27" t="s">
        <v>17</v>
      </c>
      <c r="D13" s="22" t="s">
        <v>18</v>
      </c>
      <c r="E13" s="22" t="s">
        <v>24</v>
      </c>
      <c r="F13" s="22" t="s">
        <v>25</v>
      </c>
      <c r="G13" s="22" t="str">
        <f t="shared" si="0"/>
        <v>PROMIS-29 Physical Functioning+SF-36 Physical Component Score</v>
      </c>
      <c r="H13" s="22" t="s">
        <v>22</v>
      </c>
      <c r="I13" s="23">
        <v>0.86</v>
      </c>
      <c r="J13" s="20">
        <f t="shared" si="1"/>
        <v>0.86</v>
      </c>
      <c r="K13" t="s">
        <v>388</v>
      </c>
      <c r="L13" s="20" t="s">
        <v>400</v>
      </c>
      <c r="Q13" s="21"/>
    </row>
    <row r="14" spans="1:17">
      <c r="A14" s="27" t="s">
        <v>26</v>
      </c>
      <c r="B14" s="27">
        <v>2012</v>
      </c>
      <c r="C14" s="27" t="s">
        <v>27</v>
      </c>
      <c r="D14" s="22" t="s">
        <v>18</v>
      </c>
      <c r="E14" s="22" t="s">
        <v>29</v>
      </c>
      <c r="F14" s="22" t="s">
        <v>30</v>
      </c>
      <c r="G14" s="22" t="str">
        <f t="shared" si="0"/>
        <v>PROMIS Depression v1+CES-D</v>
      </c>
      <c r="H14" s="22" t="s">
        <v>28</v>
      </c>
      <c r="I14" s="23">
        <v>0.67</v>
      </c>
      <c r="J14" s="20">
        <f t="shared" si="1"/>
        <v>0.67</v>
      </c>
      <c r="K14" t="s">
        <v>367</v>
      </c>
      <c r="L14" s="20" t="s">
        <v>400</v>
      </c>
      <c r="Q14" s="21"/>
    </row>
    <row r="15" spans="1:17">
      <c r="A15" s="27" t="s">
        <v>26</v>
      </c>
      <c r="B15" s="27">
        <v>2012</v>
      </c>
      <c r="C15" s="27" t="s">
        <v>27</v>
      </c>
      <c r="D15" s="22" t="s">
        <v>18</v>
      </c>
      <c r="E15" s="22" t="s">
        <v>29</v>
      </c>
      <c r="F15" s="22" t="s">
        <v>21</v>
      </c>
      <c r="G15" s="22" t="str">
        <f t="shared" si="0"/>
        <v>PROMIS Depression v1+SF-36 Bodily Pain Subscale</v>
      </c>
      <c r="H15" s="22" t="s">
        <v>28</v>
      </c>
      <c r="I15" s="22">
        <v>0.31</v>
      </c>
      <c r="J15" s="20">
        <f t="shared" si="1"/>
        <v>0.31</v>
      </c>
      <c r="K15" t="s">
        <v>359</v>
      </c>
      <c r="L15" s="20" t="s">
        <v>400</v>
      </c>
      <c r="Q15" s="21"/>
    </row>
    <row r="16" spans="1:17" s="20" customFormat="1">
      <c r="A16" s="27" t="s">
        <v>26</v>
      </c>
      <c r="B16" s="27">
        <v>2012</v>
      </c>
      <c r="C16" s="27" t="s">
        <v>27</v>
      </c>
      <c r="D16" s="22" t="s">
        <v>18</v>
      </c>
      <c r="E16" s="22" t="s">
        <v>29</v>
      </c>
      <c r="F16" s="22" t="s">
        <v>21</v>
      </c>
      <c r="G16" s="22"/>
      <c r="H16" s="22"/>
      <c r="I16" s="22">
        <v>0.31</v>
      </c>
      <c r="J16" s="20">
        <f t="shared" ref="J16" si="4">I16</f>
        <v>0.31</v>
      </c>
      <c r="K16" s="20" t="s">
        <v>397</v>
      </c>
      <c r="L16" s="20" t="s">
        <v>400</v>
      </c>
      <c r="Q16" s="21"/>
    </row>
    <row r="17" spans="1:17">
      <c r="A17" s="27" t="s">
        <v>26</v>
      </c>
      <c r="B17" s="27">
        <v>2012</v>
      </c>
      <c r="C17" s="27" t="s">
        <v>27</v>
      </c>
      <c r="D17" s="22" t="s">
        <v>18</v>
      </c>
      <c r="E17" s="22" t="s">
        <v>31</v>
      </c>
      <c r="F17" s="22" t="s">
        <v>30</v>
      </c>
      <c r="G17" s="22" t="str">
        <f t="shared" si="0"/>
        <v>PROMIS Physical Function v1+CES-D</v>
      </c>
      <c r="H17" s="22" t="s">
        <v>28</v>
      </c>
      <c r="I17" s="23">
        <v>0.46</v>
      </c>
      <c r="J17" s="20">
        <f t="shared" si="1"/>
        <v>0.46</v>
      </c>
      <c r="K17" t="s">
        <v>387</v>
      </c>
      <c r="L17" s="20" t="s">
        <v>400</v>
      </c>
      <c r="Q17" s="21"/>
    </row>
    <row r="18" spans="1:17" s="20" customFormat="1">
      <c r="A18" s="27" t="s">
        <v>26</v>
      </c>
      <c r="B18" s="27">
        <v>2012</v>
      </c>
      <c r="C18" s="27" t="s">
        <v>27</v>
      </c>
      <c r="D18" s="22" t="s">
        <v>18</v>
      </c>
      <c r="E18" s="22" t="s">
        <v>31</v>
      </c>
      <c r="F18" s="22" t="s">
        <v>30</v>
      </c>
      <c r="G18" s="22"/>
      <c r="H18" s="22"/>
      <c r="I18" s="23">
        <v>0.46</v>
      </c>
      <c r="J18" s="20">
        <f t="shared" ref="J18" si="5">I18</f>
        <v>0.46</v>
      </c>
      <c r="K18" s="20" t="s">
        <v>362</v>
      </c>
      <c r="L18" s="20" t="s">
        <v>400</v>
      </c>
      <c r="Q18" s="21"/>
    </row>
    <row r="19" spans="1:17" s="20" customFormat="1">
      <c r="A19" s="27" t="s">
        <v>26</v>
      </c>
      <c r="B19" s="27">
        <v>2012</v>
      </c>
      <c r="C19" s="27" t="s">
        <v>27</v>
      </c>
      <c r="D19" s="22" t="s">
        <v>18</v>
      </c>
      <c r="E19" s="22" t="s">
        <v>31</v>
      </c>
      <c r="F19" s="22" t="s">
        <v>30</v>
      </c>
      <c r="G19" s="22"/>
      <c r="H19" s="22"/>
      <c r="I19" s="23">
        <v>0.46</v>
      </c>
      <c r="J19" s="20">
        <f t="shared" ref="J19" si="6">I19</f>
        <v>0.46</v>
      </c>
      <c r="K19" s="20" t="s">
        <v>361</v>
      </c>
      <c r="L19" s="20" t="s">
        <v>400</v>
      </c>
      <c r="Q19" s="21"/>
    </row>
    <row r="20" spans="1:17">
      <c r="A20" s="27" t="s">
        <v>26</v>
      </c>
      <c r="B20" s="27">
        <v>2012</v>
      </c>
      <c r="C20" s="27" t="s">
        <v>27</v>
      </c>
      <c r="D20" s="22" t="s">
        <v>18</v>
      </c>
      <c r="E20" s="22" t="s">
        <v>31</v>
      </c>
      <c r="F20" s="22" t="s">
        <v>21</v>
      </c>
      <c r="G20" s="22" t="str">
        <f t="shared" si="0"/>
        <v>PROMIS Physical Function v1+SF-36 Bodily Pain Subscale</v>
      </c>
      <c r="H20" s="22" t="s">
        <v>28</v>
      </c>
      <c r="I20" s="23">
        <v>0.56000000000000005</v>
      </c>
      <c r="J20" s="20">
        <f t="shared" si="1"/>
        <v>0.56000000000000005</v>
      </c>
      <c r="K20" s="20" t="s">
        <v>379</v>
      </c>
      <c r="L20" s="20" t="s">
        <v>400</v>
      </c>
      <c r="Q20" s="21"/>
    </row>
    <row r="21" spans="1:17" s="20" customFormat="1">
      <c r="A21" s="27" t="s">
        <v>26</v>
      </c>
      <c r="B21" s="27">
        <v>2012</v>
      </c>
      <c r="C21" s="27" t="s">
        <v>27</v>
      </c>
      <c r="D21" s="22" t="s">
        <v>18</v>
      </c>
      <c r="E21" s="22" t="s">
        <v>31</v>
      </c>
      <c r="F21" s="22" t="s">
        <v>21</v>
      </c>
      <c r="G21" s="22"/>
      <c r="H21" s="22"/>
      <c r="I21" s="23">
        <v>0.56000000000000005</v>
      </c>
      <c r="J21" s="20">
        <f t="shared" ref="J21" si="7">I21</f>
        <v>0.56000000000000005</v>
      </c>
      <c r="K21" s="20" t="s">
        <v>392</v>
      </c>
      <c r="L21" s="20" t="s">
        <v>400</v>
      </c>
      <c r="Q21" s="21"/>
    </row>
    <row r="22" spans="1:17" s="20" customFormat="1">
      <c r="A22" s="27" t="s">
        <v>26</v>
      </c>
      <c r="B22" s="27">
        <v>2012</v>
      </c>
      <c r="C22" s="27" t="s">
        <v>27</v>
      </c>
      <c r="D22" s="22" t="s">
        <v>18</v>
      </c>
      <c r="E22" s="22" t="s">
        <v>31</v>
      </c>
      <c r="F22" s="22" t="s">
        <v>21</v>
      </c>
      <c r="G22" s="22"/>
      <c r="H22" s="22"/>
      <c r="I22" s="23">
        <v>0.56000000000000005</v>
      </c>
      <c r="J22" s="20">
        <f t="shared" ref="J22" si="8">I22</f>
        <v>0.56000000000000005</v>
      </c>
      <c r="K22" s="20" t="s">
        <v>391</v>
      </c>
      <c r="L22" s="20" t="s">
        <v>400</v>
      </c>
      <c r="Q22" s="21"/>
    </row>
    <row r="23" spans="1:17">
      <c r="A23" s="27" t="s">
        <v>39</v>
      </c>
      <c r="B23" s="27">
        <v>1986</v>
      </c>
      <c r="C23" s="27" t="s">
        <v>40</v>
      </c>
      <c r="D23" s="22" t="s">
        <v>41</v>
      </c>
      <c r="E23" s="22" t="s">
        <v>42</v>
      </c>
      <c r="F23" s="22" t="s">
        <v>36</v>
      </c>
      <c r="G23" s="22" t="str">
        <f t="shared" si="0"/>
        <v>BDI+PSS</v>
      </c>
      <c r="H23" s="22" t="s">
        <v>28</v>
      </c>
      <c r="I23" s="23">
        <v>0.57999999999999996</v>
      </c>
      <c r="J23" s="20">
        <f t="shared" si="1"/>
        <v>0.57999999999999996</v>
      </c>
      <c r="K23" t="s">
        <v>366</v>
      </c>
      <c r="L23" t="s">
        <v>401</v>
      </c>
    </row>
    <row r="24" spans="1:17" s="20" customFormat="1">
      <c r="A24" s="27" t="s">
        <v>39</v>
      </c>
      <c r="B24" s="27">
        <v>1986</v>
      </c>
      <c r="C24" s="27" t="s">
        <v>40</v>
      </c>
      <c r="D24" s="22" t="s">
        <v>41</v>
      </c>
      <c r="E24" s="22" t="s">
        <v>42</v>
      </c>
      <c r="F24" s="22" t="s">
        <v>36</v>
      </c>
      <c r="G24" s="22"/>
      <c r="H24" s="22"/>
      <c r="I24" s="23">
        <v>0.57999999999999996</v>
      </c>
      <c r="J24" s="20">
        <f t="shared" ref="J24" si="9">I24</f>
        <v>0.57999999999999996</v>
      </c>
      <c r="K24" s="20" t="s">
        <v>377</v>
      </c>
      <c r="L24" s="20" t="s">
        <v>401</v>
      </c>
    </row>
    <row r="25" spans="1:17">
      <c r="A25" s="27" t="s">
        <v>409</v>
      </c>
      <c r="B25" s="27">
        <v>2000</v>
      </c>
      <c r="C25" s="27" t="s">
        <v>43</v>
      </c>
      <c r="D25" s="22" t="s">
        <v>44</v>
      </c>
      <c r="E25" s="22" t="s">
        <v>42</v>
      </c>
      <c r="F25" s="22" t="s">
        <v>47</v>
      </c>
      <c r="G25" s="22" t="str">
        <f t="shared" si="0"/>
        <v>BDI+Spielberger State -Trait Anxiety Inventory: State</v>
      </c>
      <c r="H25" s="22" t="s">
        <v>46</v>
      </c>
      <c r="I25" s="23">
        <v>0.36</v>
      </c>
      <c r="J25" s="20">
        <f t="shared" si="1"/>
        <v>0.36</v>
      </c>
      <c r="K25" s="20" t="s">
        <v>366</v>
      </c>
      <c r="L25" t="s">
        <v>400</v>
      </c>
    </row>
    <row r="26" spans="1:17" s="20" customFormat="1">
      <c r="A26" s="27" t="s">
        <v>409</v>
      </c>
      <c r="B26" s="27">
        <v>2000</v>
      </c>
      <c r="C26" s="27" t="s">
        <v>43</v>
      </c>
      <c r="D26" s="22" t="s">
        <v>44</v>
      </c>
      <c r="E26" s="22" t="s">
        <v>42</v>
      </c>
      <c r="F26" s="22" t="s">
        <v>47</v>
      </c>
      <c r="G26" s="22"/>
      <c r="H26" s="22"/>
      <c r="I26" s="23">
        <v>0.36</v>
      </c>
      <c r="J26" s="20">
        <f t="shared" ref="J26" si="10">I26</f>
        <v>0.36</v>
      </c>
      <c r="K26" s="20" t="s">
        <v>377</v>
      </c>
      <c r="L26" s="20" t="s">
        <v>400</v>
      </c>
    </row>
    <row r="27" spans="1:17">
      <c r="A27" s="27" t="s">
        <v>409</v>
      </c>
      <c r="B27" s="27">
        <v>2000</v>
      </c>
      <c r="C27" s="27" t="s">
        <v>43</v>
      </c>
      <c r="D27" s="22" t="s">
        <v>44</v>
      </c>
      <c r="E27" s="22" t="s">
        <v>42</v>
      </c>
      <c r="F27" s="22" t="s">
        <v>48</v>
      </c>
      <c r="G27" s="22" t="str">
        <f t="shared" si="0"/>
        <v>BDI+Spielberger State -Trait Anxiety Inventory: Trait</v>
      </c>
      <c r="H27" s="22" t="s">
        <v>46</v>
      </c>
      <c r="I27" s="23">
        <v>0.35</v>
      </c>
      <c r="J27" s="20">
        <f t="shared" si="1"/>
        <v>0.35</v>
      </c>
      <c r="K27" s="20" t="s">
        <v>366</v>
      </c>
      <c r="L27" s="20" t="s">
        <v>400</v>
      </c>
    </row>
    <row r="28" spans="1:17" s="20" customFormat="1">
      <c r="A28" s="27" t="s">
        <v>409</v>
      </c>
      <c r="B28" s="27">
        <v>2000</v>
      </c>
      <c r="C28" s="27" t="s">
        <v>43</v>
      </c>
      <c r="D28" s="22" t="s">
        <v>44</v>
      </c>
      <c r="E28" s="22" t="s">
        <v>42</v>
      </c>
      <c r="F28" s="22" t="s">
        <v>48</v>
      </c>
      <c r="G28" s="22"/>
      <c r="H28" s="22"/>
      <c r="I28" s="23">
        <v>0.35</v>
      </c>
      <c r="J28" s="20">
        <f t="shared" ref="J28" si="11">I28</f>
        <v>0.35</v>
      </c>
      <c r="K28" s="20" t="s">
        <v>377</v>
      </c>
      <c r="L28" s="20" t="s">
        <v>400</v>
      </c>
    </row>
    <row r="29" spans="1:17">
      <c r="A29" s="27" t="s">
        <v>409</v>
      </c>
      <c r="B29" s="27">
        <v>2000</v>
      </c>
      <c r="C29" s="27" t="s">
        <v>43</v>
      </c>
      <c r="D29" s="22" t="s">
        <v>44</v>
      </c>
      <c r="E29" s="22" t="s">
        <v>42</v>
      </c>
      <c r="F29" s="22" t="s">
        <v>45</v>
      </c>
      <c r="G29" s="22" t="str">
        <f t="shared" si="0"/>
        <v>BDI+quantity of perceived stressful life events</v>
      </c>
      <c r="H29" s="22" t="s">
        <v>46</v>
      </c>
      <c r="I29" s="23">
        <v>0.55000000000000004</v>
      </c>
      <c r="J29" s="20">
        <f t="shared" si="1"/>
        <v>0.55000000000000004</v>
      </c>
      <c r="K29" s="20" t="s">
        <v>366</v>
      </c>
      <c r="L29" s="20" t="s">
        <v>400</v>
      </c>
    </row>
    <row r="30" spans="1:17" s="20" customFormat="1">
      <c r="A30" s="27" t="s">
        <v>409</v>
      </c>
      <c r="B30" s="27">
        <v>2000</v>
      </c>
      <c r="C30" s="27" t="s">
        <v>43</v>
      </c>
      <c r="D30" s="22" t="s">
        <v>44</v>
      </c>
      <c r="E30" s="22" t="s">
        <v>42</v>
      </c>
      <c r="F30" s="22" t="s">
        <v>45</v>
      </c>
      <c r="G30" s="22"/>
      <c r="H30" s="22"/>
      <c r="I30" s="23">
        <v>0.55000000000000004</v>
      </c>
      <c r="J30" s="20">
        <f t="shared" ref="J30" si="12">I30</f>
        <v>0.55000000000000004</v>
      </c>
      <c r="K30" s="20" t="s">
        <v>377</v>
      </c>
      <c r="L30" s="20" t="s">
        <v>400</v>
      </c>
    </row>
    <row r="31" spans="1:17">
      <c r="A31" s="27" t="s">
        <v>49</v>
      </c>
      <c r="B31" s="27">
        <v>2004</v>
      </c>
      <c r="C31" s="27" t="s">
        <v>50</v>
      </c>
      <c r="D31" s="22" t="s">
        <v>51</v>
      </c>
      <c r="E31" s="22" t="s">
        <v>42</v>
      </c>
      <c r="F31" s="22" t="s">
        <v>36</v>
      </c>
      <c r="G31" s="22" t="str">
        <f t="shared" si="0"/>
        <v>BDI+PSS</v>
      </c>
      <c r="H31" s="22" t="s">
        <v>46</v>
      </c>
      <c r="I31" s="23">
        <v>0.65</v>
      </c>
      <c r="J31" s="20">
        <f t="shared" si="1"/>
        <v>0.65</v>
      </c>
      <c r="K31" s="20" t="s">
        <v>366</v>
      </c>
      <c r="L31" t="s">
        <v>402</v>
      </c>
    </row>
    <row r="32" spans="1:17" s="20" customFormat="1">
      <c r="A32" s="27" t="s">
        <v>49</v>
      </c>
      <c r="B32" s="27">
        <v>2004</v>
      </c>
      <c r="C32" s="27" t="s">
        <v>50</v>
      </c>
      <c r="D32" s="22" t="s">
        <v>51</v>
      </c>
      <c r="E32" s="22" t="s">
        <v>42</v>
      </c>
      <c r="F32" s="22" t="s">
        <v>36</v>
      </c>
      <c r="G32" s="22"/>
      <c r="H32" s="22"/>
      <c r="I32" s="23">
        <v>0.65</v>
      </c>
      <c r="J32" s="20">
        <f t="shared" ref="J32" si="13">I32</f>
        <v>0.65</v>
      </c>
      <c r="K32" s="20" t="s">
        <v>377</v>
      </c>
      <c r="L32" s="20" t="s">
        <v>402</v>
      </c>
    </row>
    <row r="33" spans="1:17">
      <c r="A33" s="27" t="s">
        <v>52</v>
      </c>
      <c r="B33" s="27">
        <v>2008</v>
      </c>
      <c r="C33" s="27" t="s">
        <v>53</v>
      </c>
      <c r="D33" s="22" t="s">
        <v>54</v>
      </c>
      <c r="E33" s="22" t="s">
        <v>37</v>
      </c>
      <c r="F33" s="22" t="s">
        <v>36</v>
      </c>
      <c r="G33" s="22" t="str">
        <f t="shared" si="0"/>
        <v>BDI-II+PSS</v>
      </c>
      <c r="H33" s="22" t="s">
        <v>46</v>
      </c>
      <c r="I33" s="23">
        <v>0.67</v>
      </c>
      <c r="J33" s="20">
        <f t="shared" si="1"/>
        <v>0.67</v>
      </c>
      <c r="K33" s="20" t="s">
        <v>366</v>
      </c>
      <c r="L33" t="s">
        <v>401</v>
      </c>
      <c r="Q33" s="21"/>
    </row>
    <row r="34" spans="1:17" s="20" customFormat="1">
      <c r="A34" s="27" t="s">
        <v>52</v>
      </c>
      <c r="B34" s="27">
        <v>2008</v>
      </c>
      <c r="C34" s="27" t="s">
        <v>53</v>
      </c>
      <c r="D34" s="22" t="s">
        <v>54</v>
      </c>
      <c r="E34" s="22" t="s">
        <v>37</v>
      </c>
      <c r="F34" s="22" t="s">
        <v>36</v>
      </c>
      <c r="G34" s="22"/>
      <c r="H34" s="22"/>
      <c r="I34" s="23">
        <v>0.67</v>
      </c>
      <c r="J34" s="20">
        <f t="shared" ref="J34" si="14">I34</f>
        <v>0.67</v>
      </c>
      <c r="K34" s="20" t="s">
        <v>377</v>
      </c>
      <c r="L34" s="20" t="s">
        <v>401</v>
      </c>
      <c r="Q34" s="21"/>
    </row>
    <row r="35" spans="1:17">
      <c r="A35" s="27" t="s">
        <v>52</v>
      </c>
      <c r="B35" s="27">
        <v>2008</v>
      </c>
      <c r="C35" s="27" t="s">
        <v>53</v>
      </c>
      <c r="D35" s="22" t="s">
        <v>55</v>
      </c>
      <c r="E35" s="22" t="s">
        <v>37</v>
      </c>
      <c r="F35" s="22" t="s">
        <v>36</v>
      </c>
      <c r="G35" s="22" t="str">
        <f t="shared" si="0"/>
        <v>BDI-II+PSS</v>
      </c>
      <c r="H35" s="22" t="s">
        <v>46</v>
      </c>
      <c r="I35" s="23">
        <v>0.64</v>
      </c>
      <c r="J35" s="20">
        <f t="shared" si="1"/>
        <v>0.64</v>
      </c>
      <c r="K35" s="20" t="s">
        <v>366</v>
      </c>
      <c r="L35" s="20" t="s">
        <v>401</v>
      </c>
      <c r="Q35" s="21"/>
    </row>
    <row r="36" spans="1:17" s="20" customFormat="1">
      <c r="A36" s="27" t="s">
        <v>52</v>
      </c>
      <c r="B36" s="27">
        <v>2008</v>
      </c>
      <c r="C36" s="27" t="s">
        <v>53</v>
      </c>
      <c r="D36" s="22" t="s">
        <v>55</v>
      </c>
      <c r="E36" s="22" t="s">
        <v>37</v>
      </c>
      <c r="F36" s="22" t="s">
        <v>36</v>
      </c>
      <c r="G36" s="22"/>
      <c r="H36" s="22"/>
      <c r="I36" s="23">
        <v>0.64</v>
      </c>
      <c r="J36" s="20">
        <f t="shared" ref="J36" si="15">I36</f>
        <v>0.64</v>
      </c>
      <c r="K36" s="20" t="s">
        <v>377</v>
      </c>
      <c r="L36" s="20" t="s">
        <v>401</v>
      </c>
      <c r="Q36" s="21"/>
    </row>
    <row r="37" spans="1:17">
      <c r="A37" s="27" t="s">
        <v>52</v>
      </c>
      <c r="B37" s="27">
        <v>2008</v>
      </c>
      <c r="C37" s="27" t="s">
        <v>53</v>
      </c>
      <c r="D37" s="22" t="s">
        <v>55</v>
      </c>
      <c r="E37" s="22" t="s">
        <v>37</v>
      </c>
      <c r="F37" s="22" t="s">
        <v>30</v>
      </c>
      <c r="G37" s="22" t="str">
        <f t="shared" si="0"/>
        <v>BDI-II+CES-D</v>
      </c>
      <c r="H37" s="22" t="s">
        <v>46</v>
      </c>
      <c r="I37" s="23">
        <v>0.69</v>
      </c>
      <c r="J37" s="20">
        <f t="shared" si="1"/>
        <v>0.69</v>
      </c>
      <c r="K37" t="s">
        <v>367</v>
      </c>
      <c r="L37" s="20" t="s">
        <v>401</v>
      </c>
      <c r="Q37" s="21"/>
    </row>
    <row r="38" spans="1:17">
      <c r="A38" s="27" t="s">
        <v>56</v>
      </c>
      <c r="B38" s="27">
        <v>2007</v>
      </c>
      <c r="C38" s="27" t="s">
        <v>57</v>
      </c>
      <c r="D38" s="22" t="s">
        <v>58</v>
      </c>
      <c r="E38" s="22" t="s">
        <v>37</v>
      </c>
      <c r="F38" s="22" t="s">
        <v>36</v>
      </c>
      <c r="G38" s="22" t="str">
        <f t="shared" si="0"/>
        <v>BDI-II+PSS</v>
      </c>
      <c r="H38" s="22" t="s">
        <v>46</v>
      </c>
      <c r="I38" s="23">
        <v>0.64</v>
      </c>
      <c r="J38" s="20">
        <f t="shared" si="1"/>
        <v>0.64</v>
      </c>
      <c r="K38" s="20" t="s">
        <v>366</v>
      </c>
      <c r="L38" t="s">
        <v>402</v>
      </c>
      <c r="Q38" s="21"/>
    </row>
    <row r="39" spans="1:17" s="20" customFormat="1">
      <c r="A39" s="27" t="s">
        <v>56</v>
      </c>
      <c r="B39" s="27">
        <v>2007</v>
      </c>
      <c r="C39" s="27" t="s">
        <v>57</v>
      </c>
      <c r="D39" s="22" t="s">
        <v>58</v>
      </c>
      <c r="E39" s="22" t="s">
        <v>37</v>
      </c>
      <c r="F39" s="22" t="s">
        <v>36</v>
      </c>
      <c r="G39" s="22"/>
      <c r="H39" s="22"/>
      <c r="I39" s="23">
        <v>0.64</v>
      </c>
      <c r="J39" s="20">
        <f t="shared" ref="J39" si="16">I39</f>
        <v>0.64</v>
      </c>
      <c r="K39" s="20" t="s">
        <v>377</v>
      </c>
      <c r="L39" s="20" t="s">
        <v>402</v>
      </c>
      <c r="Q39" s="21"/>
    </row>
    <row r="40" spans="1:17">
      <c r="A40" s="27" t="s">
        <v>59</v>
      </c>
      <c r="B40" s="27">
        <v>2014</v>
      </c>
      <c r="C40" s="27" t="s">
        <v>60</v>
      </c>
      <c r="D40" s="22" t="s">
        <v>61</v>
      </c>
      <c r="E40" s="22" t="s">
        <v>42</v>
      </c>
      <c r="F40" s="22" t="s">
        <v>36</v>
      </c>
      <c r="G40" s="22" t="str">
        <f t="shared" si="0"/>
        <v>BDI+PSS</v>
      </c>
      <c r="H40" s="22" t="s">
        <v>62</v>
      </c>
      <c r="I40" s="23">
        <v>0.59</v>
      </c>
      <c r="J40" s="20">
        <f t="shared" si="1"/>
        <v>0.59</v>
      </c>
      <c r="K40" s="20" t="s">
        <v>366</v>
      </c>
      <c r="L40" t="s">
        <v>400</v>
      </c>
      <c r="Q40" s="21"/>
    </row>
    <row r="41" spans="1:17" s="20" customFormat="1">
      <c r="A41" s="27" t="s">
        <v>59</v>
      </c>
      <c r="B41" s="27">
        <v>2014</v>
      </c>
      <c r="C41" s="27" t="s">
        <v>60</v>
      </c>
      <c r="D41" s="22" t="s">
        <v>61</v>
      </c>
      <c r="E41" s="22" t="s">
        <v>42</v>
      </c>
      <c r="F41" s="22" t="s">
        <v>36</v>
      </c>
      <c r="G41" s="22"/>
      <c r="H41" s="22"/>
      <c r="I41" s="23">
        <v>0.59</v>
      </c>
      <c r="J41" s="20">
        <f t="shared" ref="J41" si="17">I41</f>
        <v>0.59</v>
      </c>
      <c r="K41" s="20" t="s">
        <v>377</v>
      </c>
      <c r="L41" s="20" t="s">
        <v>400</v>
      </c>
      <c r="Q41" s="21"/>
    </row>
    <row r="42" spans="1:17">
      <c r="A42" s="27" t="s">
        <v>63</v>
      </c>
      <c r="B42" s="27">
        <v>2012</v>
      </c>
      <c r="C42" s="27" t="s">
        <v>64</v>
      </c>
      <c r="D42" s="22" t="s">
        <v>65</v>
      </c>
      <c r="E42" s="22" t="s">
        <v>37</v>
      </c>
      <c r="F42" s="22" t="s">
        <v>36</v>
      </c>
      <c r="G42" s="22" t="str">
        <f t="shared" si="0"/>
        <v>BDI-II+PSS</v>
      </c>
      <c r="H42" s="22" t="s">
        <v>46</v>
      </c>
      <c r="I42" s="23">
        <v>0.65</v>
      </c>
      <c r="J42" s="20">
        <f t="shared" si="1"/>
        <v>0.65</v>
      </c>
      <c r="K42" s="20" t="s">
        <v>366</v>
      </c>
      <c r="L42" t="s">
        <v>402</v>
      </c>
    </row>
    <row r="43" spans="1:17" s="20" customFormat="1">
      <c r="A43" s="27" t="s">
        <v>63</v>
      </c>
      <c r="B43" s="27">
        <v>2012</v>
      </c>
      <c r="C43" s="27" t="s">
        <v>64</v>
      </c>
      <c r="D43" s="22" t="s">
        <v>65</v>
      </c>
      <c r="E43" s="22" t="s">
        <v>37</v>
      </c>
      <c r="F43" s="22" t="s">
        <v>36</v>
      </c>
      <c r="G43" s="22"/>
      <c r="H43" s="22"/>
      <c r="I43" s="23">
        <v>0.65</v>
      </c>
      <c r="J43" s="20">
        <f t="shared" ref="J43" si="18">I43</f>
        <v>0.65</v>
      </c>
      <c r="K43" s="20" t="s">
        <v>377</v>
      </c>
      <c r="L43" s="20" t="s">
        <v>402</v>
      </c>
    </row>
    <row r="44" spans="1:17">
      <c r="A44" s="27" t="s">
        <v>66</v>
      </c>
      <c r="B44" s="27">
        <v>2012</v>
      </c>
      <c r="C44" s="27" t="s">
        <v>67</v>
      </c>
      <c r="D44" s="22" t="s">
        <v>68</v>
      </c>
      <c r="E44" s="22" t="s">
        <v>42</v>
      </c>
      <c r="F44" s="22" t="s">
        <v>69</v>
      </c>
      <c r="G44" s="22" t="str">
        <f t="shared" si="0"/>
        <v>BDI+PSS-10</v>
      </c>
      <c r="H44" s="22" t="s">
        <v>46</v>
      </c>
      <c r="I44" s="23">
        <v>0.54</v>
      </c>
      <c r="J44" s="20">
        <f t="shared" si="1"/>
        <v>0.54</v>
      </c>
      <c r="K44" s="20" t="s">
        <v>366</v>
      </c>
      <c r="L44" t="s">
        <v>400</v>
      </c>
    </row>
    <row r="45" spans="1:17" s="20" customFormat="1">
      <c r="A45" s="27" t="s">
        <v>66</v>
      </c>
      <c r="B45" s="27">
        <v>2012</v>
      </c>
      <c r="C45" s="27" t="s">
        <v>67</v>
      </c>
      <c r="D45" s="22" t="s">
        <v>68</v>
      </c>
      <c r="E45" s="22" t="s">
        <v>42</v>
      </c>
      <c r="F45" s="22" t="s">
        <v>69</v>
      </c>
      <c r="G45" s="22"/>
      <c r="H45" s="22"/>
      <c r="I45" s="23">
        <v>0.54</v>
      </c>
      <c r="J45" s="20">
        <f t="shared" ref="J45" si="19">I45</f>
        <v>0.54</v>
      </c>
      <c r="K45" s="20" t="s">
        <v>377</v>
      </c>
      <c r="L45" s="20" t="s">
        <v>400</v>
      </c>
    </row>
    <row r="46" spans="1:17">
      <c r="A46" s="27" t="s">
        <v>70</v>
      </c>
      <c r="B46" s="27">
        <v>2013</v>
      </c>
      <c r="C46" s="27" t="s">
        <v>71</v>
      </c>
      <c r="D46" s="22" t="s">
        <v>72</v>
      </c>
      <c r="E46" s="22" t="s">
        <v>74</v>
      </c>
      <c r="F46" s="22" t="s">
        <v>73</v>
      </c>
      <c r="G46" s="22" t="str">
        <f t="shared" si="0"/>
        <v>PROMIS Physical Function (CAT)+PROMIS Pain (CAT)</v>
      </c>
      <c r="H46" s="22" t="s">
        <v>46</v>
      </c>
      <c r="I46" s="23">
        <v>-0.65869999999999995</v>
      </c>
      <c r="J46" s="1">
        <f t="shared" si="1"/>
        <v>-0.65869999999999995</v>
      </c>
      <c r="K46" t="s">
        <v>379</v>
      </c>
      <c r="L46" t="s">
        <v>400</v>
      </c>
    </row>
    <row r="47" spans="1:17" s="20" customFormat="1">
      <c r="A47" s="27" t="s">
        <v>70</v>
      </c>
      <c r="B47" s="27">
        <v>2013</v>
      </c>
      <c r="C47" s="27" t="s">
        <v>71</v>
      </c>
      <c r="D47" s="22" t="s">
        <v>72</v>
      </c>
      <c r="E47" s="22" t="s">
        <v>74</v>
      </c>
      <c r="F47" s="22" t="s">
        <v>73</v>
      </c>
      <c r="G47" s="22"/>
      <c r="H47" s="22"/>
      <c r="I47" s="23">
        <v>-0.65869999999999995</v>
      </c>
      <c r="J47" s="1">
        <f t="shared" ref="J47" si="20">I47</f>
        <v>-0.65869999999999995</v>
      </c>
      <c r="K47" s="20" t="s">
        <v>392</v>
      </c>
      <c r="L47" s="20" t="s">
        <v>400</v>
      </c>
    </row>
    <row r="48" spans="1:17" s="20" customFormat="1">
      <c r="A48" s="27" t="s">
        <v>70</v>
      </c>
      <c r="B48" s="27">
        <v>2013</v>
      </c>
      <c r="C48" s="27" t="s">
        <v>71</v>
      </c>
      <c r="D48" s="22" t="s">
        <v>72</v>
      </c>
      <c r="E48" s="22" t="s">
        <v>74</v>
      </c>
      <c r="F48" s="22" t="s">
        <v>73</v>
      </c>
      <c r="G48" s="22"/>
      <c r="H48" s="22"/>
      <c r="I48" s="23">
        <v>-0.65869999999999995</v>
      </c>
      <c r="J48" s="1">
        <f t="shared" ref="J48" si="21">I48</f>
        <v>-0.65869999999999995</v>
      </c>
      <c r="K48" s="20" t="s">
        <v>391</v>
      </c>
      <c r="L48" s="20" t="s">
        <v>400</v>
      </c>
    </row>
    <row r="49" spans="1:17">
      <c r="A49" s="27" t="s">
        <v>75</v>
      </c>
      <c r="B49" s="27">
        <v>2010</v>
      </c>
      <c r="C49" s="27" t="s">
        <v>76</v>
      </c>
      <c r="D49" s="22" t="s">
        <v>77</v>
      </c>
      <c r="E49" s="22" t="s">
        <v>81</v>
      </c>
      <c r="F49" s="22" t="s">
        <v>78</v>
      </c>
      <c r="G49" s="22" t="str">
        <f t="shared" si="0"/>
        <v>PROMIS Pain Interference Short Form+SF-36BP</v>
      </c>
      <c r="H49" s="22" t="s">
        <v>28</v>
      </c>
      <c r="I49" s="23">
        <v>-0.82</v>
      </c>
      <c r="J49" s="20">
        <f t="shared" si="1"/>
        <v>-0.82</v>
      </c>
      <c r="K49" t="s">
        <v>389</v>
      </c>
      <c r="L49" t="s">
        <v>401</v>
      </c>
    </row>
    <row r="50" spans="1:17">
      <c r="A50" s="27" t="s">
        <v>75</v>
      </c>
      <c r="B50" s="27">
        <v>2010</v>
      </c>
      <c r="C50" s="27" t="s">
        <v>76</v>
      </c>
      <c r="D50" s="22" t="s">
        <v>77</v>
      </c>
      <c r="E50" s="22" t="s">
        <v>79</v>
      </c>
      <c r="F50" s="22" t="s">
        <v>30</v>
      </c>
      <c r="G50" s="22" t="str">
        <f t="shared" si="0"/>
        <v>PROMIS Anxiety Bank+CES-D</v>
      </c>
      <c r="H50" s="22" t="s">
        <v>28</v>
      </c>
      <c r="I50" s="23">
        <v>0.75</v>
      </c>
      <c r="J50" s="20">
        <f t="shared" si="1"/>
        <v>0.75</v>
      </c>
      <c r="K50" t="s">
        <v>377</v>
      </c>
      <c r="L50" s="20" t="s">
        <v>401</v>
      </c>
    </row>
    <row r="51" spans="1:17" s="20" customFormat="1">
      <c r="A51" s="27" t="s">
        <v>75</v>
      </c>
      <c r="B51" s="27">
        <v>2010</v>
      </c>
      <c r="C51" s="27" t="s">
        <v>76</v>
      </c>
      <c r="D51" s="22" t="s">
        <v>77</v>
      </c>
      <c r="E51" s="22" t="s">
        <v>79</v>
      </c>
      <c r="F51" s="22" t="s">
        <v>30</v>
      </c>
      <c r="G51" s="22"/>
      <c r="H51" s="22"/>
      <c r="I51" s="23">
        <v>0.75</v>
      </c>
      <c r="J51" s="20">
        <f t="shared" ref="J51" si="22">I51</f>
        <v>0.75</v>
      </c>
      <c r="K51" s="20" t="s">
        <v>366</v>
      </c>
      <c r="L51" s="20" t="s">
        <v>401</v>
      </c>
    </row>
    <row r="52" spans="1:17">
      <c r="A52" s="27" t="s">
        <v>75</v>
      </c>
      <c r="B52" s="27">
        <v>2010</v>
      </c>
      <c r="C52" s="27" t="s">
        <v>76</v>
      </c>
      <c r="D52" s="22" t="s">
        <v>77</v>
      </c>
      <c r="E52" s="22" t="s">
        <v>79</v>
      </c>
      <c r="F52" s="22" t="s">
        <v>111</v>
      </c>
      <c r="G52" s="22" t="str">
        <f t="shared" si="0"/>
        <v>PROMIS Anxiety Bank+Mood and Anxiety Symptom Questionnaire (MASQ)</v>
      </c>
      <c r="H52" s="22" t="s">
        <v>28</v>
      </c>
      <c r="I52" s="23">
        <v>0.8</v>
      </c>
      <c r="J52" s="20">
        <f t="shared" si="1"/>
        <v>0.8</v>
      </c>
      <c r="K52" t="s">
        <v>376</v>
      </c>
      <c r="L52" s="20" t="s">
        <v>401</v>
      </c>
      <c r="Q52" s="21"/>
    </row>
    <row r="53" spans="1:17">
      <c r="A53" s="27" t="s">
        <v>75</v>
      </c>
      <c r="B53" s="27">
        <v>2010</v>
      </c>
      <c r="C53" s="27" t="s">
        <v>76</v>
      </c>
      <c r="D53" s="22" t="s">
        <v>77</v>
      </c>
      <c r="E53" s="22" t="s">
        <v>80</v>
      </c>
      <c r="F53" s="22" t="s">
        <v>30</v>
      </c>
      <c r="G53" s="22" t="str">
        <f t="shared" si="0"/>
        <v>PROMIS Depression Bank+CES-D</v>
      </c>
      <c r="H53" s="22" t="s">
        <v>28</v>
      </c>
      <c r="I53" s="23">
        <v>0.83</v>
      </c>
      <c r="J53" s="20">
        <f t="shared" si="1"/>
        <v>0.83</v>
      </c>
      <c r="K53" t="s">
        <v>367</v>
      </c>
      <c r="L53" s="20" t="s">
        <v>401</v>
      </c>
      <c r="Q53" s="21"/>
    </row>
    <row r="54" spans="1:17">
      <c r="A54" s="27" t="s">
        <v>75</v>
      </c>
      <c r="B54" s="27">
        <v>2010</v>
      </c>
      <c r="C54" s="27" t="s">
        <v>76</v>
      </c>
      <c r="D54" s="22" t="s">
        <v>77</v>
      </c>
      <c r="E54" s="22" t="s">
        <v>80</v>
      </c>
      <c r="F54" s="22" t="s">
        <v>110</v>
      </c>
      <c r="G54" s="22" t="str">
        <f t="shared" si="0"/>
        <v>PROMIS Depression Bank+Mood and Anxiety Symptom Questionnaire (MASXQ)</v>
      </c>
      <c r="H54" s="22" t="s">
        <v>28</v>
      </c>
      <c r="I54" s="23">
        <v>0.72</v>
      </c>
      <c r="J54" s="20">
        <f t="shared" si="1"/>
        <v>0.72</v>
      </c>
      <c r="K54" t="s">
        <v>366</v>
      </c>
      <c r="L54" s="20" t="s">
        <v>401</v>
      </c>
      <c r="Q54" s="21"/>
    </row>
    <row r="55" spans="1:17" s="20" customFormat="1">
      <c r="A55" s="27" t="s">
        <v>75</v>
      </c>
      <c r="B55" s="27">
        <v>2010</v>
      </c>
      <c r="C55" s="27" t="s">
        <v>76</v>
      </c>
      <c r="D55" s="22" t="s">
        <v>77</v>
      </c>
      <c r="E55" s="22" t="s">
        <v>80</v>
      </c>
      <c r="F55" s="22" t="s">
        <v>110</v>
      </c>
      <c r="G55" s="22"/>
      <c r="H55" s="22"/>
      <c r="I55" s="23">
        <v>0.72</v>
      </c>
      <c r="J55" s="20">
        <f t="shared" ref="J55" si="23">I55</f>
        <v>0.72</v>
      </c>
      <c r="K55" s="20" t="s">
        <v>377</v>
      </c>
      <c r="L55" s="20" t="s">
        <v>401</v>
      </c>
      <c r="Q55" s="21"/>
    </row>
    <row r="56" spans="1:17">
      <c r="A56" s="27" t="s">
        <v>82</v>
      </c>
      <c r="B56" s="27">
        <v>2013</v>
      </c>
      <c r="C56" s="27" t="s">
        <v>83</v>
      </c>
      <c r="D56" s="22" t="s">
        <v>84</v>
      </c>
      <c r="E56" s="22" t="s">
        <v>13</v>
      </c>
      <c r="F56" s="22" t="s">
        <v>36</v>
      </c>
      <c r="G56" s="22" t="str">
        <f t="shared" si="0"/>
        <v>PROMIS Anxiety+PSS</v>
      </c>
      <c r="H56" s="22" t="s">
        <v>46</v>
      </c>
      <c r="I56" s="23">
        <v>0.69</v>
      </c>
      <c r="J56" s="20">
        <f t="shared" si="1"/>
        <v>0.69</v>
      </c>
      <c r="K56" t="s">
        <v>376</v>
      </c>
      <c r="L56" t="s">
        <v>400</v>
      </c>
      <c r="Q56" s="21"/>
    </row>
    <row r="57" spans="1:17">
      <c r="A57" s="27" t="s">
        <v>82</v>
      </c>
      <c r="B57" s="27">
        <v>2013</v>
      </c>
      <c r="C57" s="27" t="s">
        <v>83</v>
      </c>
      <c r="D57" s="22" t="s">
        <v>84</v>
      </c>
      <c r="E57" s="22" t="s">
        <v>85</v>
      </c>
      <c r="F57" s="22" t="s">
        <v>36</v>
      </c>
      <c r="G57" s="22" t="str">
        <f t="shared" si="0"/>
        <v>PROMIS Pain+PSS</v>
      </c>
      <c r="H57" s="22" t="s">
        <v>46</v>
      </c>
      <c r="I57" s="23">
        <v>0.41</v>
      </c>
      <c r="J57" s="20">
        <f t="shared" si="1"/>
        <v>0.41</v>
      </c>
      <c r="K57" t="s">
        <v>396</v>
      </c>
      <c r="L57" s="20" t="s">
        <v>400</v>
      </c>
      <c r="Q57" s="21"/>
    </row>
    <row r="58" spans="1:17" s="20" customFormat="1">
      <c r="A58" s="27" t="s">
        <v>82</v>
      </c>
      <c r="B58" s="27">
        <v>2013</v>
      </c>
      <c r="C58" s="27" t="s">
        <v>83</v>
      </c>
      <c r="D58" s="22" t="s">
        <v>84</v>
      </c>
      <c r="E58" s="22" t="s">
        <v>85</v>
      </c>
      <c r="F58" s="22" t="s">
        <v>36</v>
      </c>
      <c r="G58" s="22"/>
      <c r="H58" s="22"/>
      <c r="I58" s="23">
        <v>0.41</v>
      </c>
      <c r="J58" s="20">
        <f t="shared" ref="J58" si="24">I58</f>
        <v>0.41</v>
      </c>
      <c r="K58" s="20" t="s">
        <v>369</v>
      </c>
      <c r="L58" s="20" t="s">
        <v>400</v>
      </c>
      <c r="Q58" s="21"/>
    </row>
    <row r="59" spans="1:17">
      <c r="A59" s="27" t="s">
        <v>86</v>
      </c>
      <c r="B59" s="27">
        <v>2011</v>
      </c>
      <c r="C59" s="27" t="s">
        <v>87</v>
      </c>
      <c r="D59" s="22" t="s">
        <v>88</v>
      </c>
      <c r="E59" s="22" t="s">
        <v>89</v>
      </c>
      <c r="F59" s="22" t="s">
        <v>91</v>
      </c>
      <c r="G59" s="22" t="str">
        <f t="shared" si="0"/>
        <v>PROMIS Anxiety CAT+Beck Depression Inventory</v>
      </c>
      <c r="H59" s="22" t="s">
        <v>46</v>
      </c>
      <c r="I59" s="23">
        <v>0.6</v>
      </c>
      <c r="J59" s="20">
        <f t="shared" si="1"/>
        <v>0.6</v>
      </c>
      <c r="K59" t="s">
        <v>377</v>
      </c>
      <c r="L59" t="s">
        <v>400</v>
      </c>
    </row>
    <row r="60" spans="1:17" s="20" customFormat="1">
      <c r="A60" s="27" t="s">
        <v>86</v>
      </c>
      <c r="B60" s="27">
        <v>2011</v>
      </c>
      <c r="C60" s="27" t="s">
        <v>87</v>
      </c>
      <c r="D60" s="22" t="s">
        <v>88</v>
      </c>
      <c r="E60" s="22" t="s">
        <v>89</v>
      </c>
      <c r="F60" s="22" t="s">
        <v>91</v>
      </c>
      <c r="G60" s="22"/>
      <c r="H60" s="22"/>
      <c r="I60" s="23">
        <v>0.6</v>
      </c>
      <c r="J60" s="20">
        <f t="shared" ref="J60" si="25">I60</f>
        <v>0.6</v>
      </c>
      <c r="K60" s="20" t="s">
        <v>366</v>
      </c>
      <c r="L60" s="20" t="s">
        <v>400</v>
      </c>
    </row>
    <row r="61" spans="1:17">
      <c r="A61" s="27" t="s">
        <v>86</v>
      </c>
      <c r="B61" s="27">
        <v>2011</v>
      </c>
      <c r="C61" s="27" t="s">
        <v>87</v>
      </c>
      <c r="D61" s="22" t="s">
        <v>88</v>
      </c>
      <c r="E61" s="22" t="s">
        <v>90</v>
      </c>
      <c r="F61" s="22" t="s">
        <v>91</v>
      </c>
      <c r="G61" s="22" t="str">
        <f t="shared" si="0"/>
        <v>PROMIS Depression CAT+Beck Depression Inventory</v>
      </c>
      <c r="H61" s="22" t="s">
        <v>46</v>
      </c>
      <c r="I61" s="23">
        <v>0.59</v>
      </c>
      <c r="J61" s="20">
        <f t="shared" si="1"/>
        <v>0.59</v>
      </c>
      <c r="K61" t="s">
        <v>367</v>
      </c>
      <c r="L61" s="20" t="s">
        <v>400</v>
      </c>
    </row>
    <row r="62" spans="1:17">
      <c r="A62" s="27" t="s">
        <v>86</v>
      </c>
      <c r="B62" s="27">
        <v>2011</v>
      </c>
      <c r="C62" s="27" t="s">
        <v>87</v>
      </c>
      <c r="D62" s="22" t="s">
        <v>88</v>
      </c>
      <c r="E62" s="22" t="s">
        <v>89</v>
      </c>
      <c r="F62" s="22" t="s">
        <v>92</v>
      </c>
      <c r="G62" s="22" t="str">
        <f t="shared" si="0"/>
        <v>PROMIS Anxiety CAT+Beck Anxiety Inventory</v>
      </c>
      <c r="H62" s="22" t="s">
        <v>46</v>
      </c>
      <c r="I62" s="23">
        <v>0.65</v>
      </c>
      <c r="J62" s="20">
        <f t="shared" si="1"/>
        <v>0.65</v>
      </c>
      <c r="K62" t="s">
        <v>376</v>
      </c>
      <c r="L62" s="20" t="s">
        <v>400</v>
      </c>
    </row>
    <row r="63" spans="1:17">
      <c r="A63" s="27" t="s">
        <v>86</v>
      </c>
      <c r="B63" s="27">
        <v>2011</v>
      </c>
      <c r="C63" s="27" t="s">
        <v>87</v>
      </c>
      <c r="D63" s="22" t="s">
        <v>88</v>
      </c>
      <c r="E63" s="22" t="s">
        <v>90</v>
      </c>
      <c r="F63" s="22" t="s">
        <v>92</v>
      </c>
      <c r="G63" s="22" t="str">
        <f t="shared" si="0"/>
        <v>PROMIS Depression CAT+Beck Anxiety Inventory</v>
      </c>
      <c r="H63" s="22" t="s">
        <v>46</v>
      </c>
      <c r="I63" s="23">
        <v>0.57999999999999996</v>
      </c>
      <c r="J63" s="20">
        <f t="shared" si="1"/>
        <v>0.57999999999999996</v>
      </c>
      <c r="K63" t="s">
        <v>366</v>
      </c>
      <c r="L63" s="20" t="s">
        <v>400</v>
      </c>
    </row>
    <row r="64" spans="1:17" s="20" customFormat="1">
      <c r="A64" s="27" t="s">
        <v>86</v>
      </c>
      <c r="B64" s="27">
        <v>2011</v>
      </c>
      <c r="C64" s="27" t="s">
        <v>87</v>
      </c>
      <c r="D64" s="22" t="s">
        <v>88</v>
      </c>
      <c r="E64" s="22" t="s">
        <v>90</v>
      </c>
      <c r="F64" s="22" t="s">
        <v>92</v>
      </c>
      <c r="G64" s="22"/>
      <c r="H64" s="22"/>
      <c r="I64" s="23">
        <v>0.57999999999999996</v>
      </c>
      <c r="J64" s="20">
        <f t="shared" ref="J64" si="26">I64</f>
        <v>0.57999999999999996</v>
      </c>
      <c r="K64" s="20" t="s">
        <v>377</v>
      </c>
      <c r="L64" s="20" t="s">
        <v>400</v>
      </c>
    </row>
    <row r="65" spans="1:12">
      <c r="A65" s="27" t="s">
        <v>93</v>
      </c>
      <c r="B65" s="27">
        <v>2014</v>
      </c>
      <c r="C65" s="27" t="s">
        <v>94</v>
      </c>
      <c r="D65" s="22" t="s">
        <v>84</v>
      </c>
      <c r="E65" s="22" t="s">
        <v>14</v>
      </c>
      <c r="F65" s="22" t="s">
        <v>95</v>
      </c>
      <c r="G65" s="22" t="str">
        <f t="shared" si="0"/>
        <v>PROMIS Depression+Beck Depression Inventory 1</v>
      </c>
      <c r="H65" s="22" t="s">
        <v>28</v>
      </c>
      <c r="I65" s="23">
        <v>0.8</v>
      </c>
      <c r="J65" s="20">
        <f t="shared" si="1"/>
        <v>0.8</v>
      </c>
      <c r="K65" t="s">
        <v>367</v>
      </c>
      <c r="L65" s="20" t="s">
        <v>400</v>
      </c>
    </row>
    <row r="66" spans="1:12">
      <c r="A66" s="27" t="s">
        <v>93</v>
      </c>
      <c r="B66" s="27">
        <v>2014</v>
      </c>
      <c r="C66" s="27" t="s">
        <v>94</v>
      </c>
      <c r="D66" s="22" t="s">
        <v>84</v>
      </c>
      <c r="E66" s="22" t="s">
        <v>14</v>
      </c>
      <c r="F66" s="22" t="s">
        <v>96</v>
      </c>
      <c r="G66" s="22" t="str">
        <f t="shared" si="0"/>
        <v>PROMIS Depression+STAI (Trait Anxiety Subscale)</v>
      </c>
      <c r="H66" s="22" t="s">
        <v>28</v>
      </c>
      <c r="I66" s="23">
        <v>0.75</v>
      </c>
      <c r="J66" s="20">
        <f t="shared" si="1"/>
        <v>0.75</v>
      </c>
      <c r="K66" t="s">
        <v>366</v>
      </c>
      <c r="L66" s="20" t="s">
        <v>400</v>
      </c>
    </row>
    <row r="67" spans="1:12" s="20" customFormat="1">
      <c r="A67" s="27" t="s">
        <v>93</v>
      </c>
      <c r="B67" s="27">
        <v>2014</v>
      </c>
      <c r="C67" s="27" t="s">
        <v>94</v>
      </c>
      <c r="D67" s="22" t="s">
        <v>84</v>
      </c>
      <c r="E67" s="22" t="s">
        <v>14</v>
      </c>
      <c r="F67" s="22" t="s">
        <v>96</v>
      </c>
      <c r="G67" s="22"/>
      <c r="H67" s="22"/>
      <c r="I67" s="23">
        <v>0.75</v>
      </c>
      <c r="J67" s="20">
        <f t="shared" ref="J67" si="27">I67</f>
        <v>0.75</v>
      </c>
      <c r="K67" s="20" t="s">
        <v>377</v>
      </c>
      <c r="L67" s="20" t="s">
        <v>400</v>
      </c>
    </row>
    <row r="68" spans="1:12">
      <c r="A68" s="27" t="s">
        <v>93</v>
      </c>
      <c r="B68" s="27">
        <v>2014</v>
      </c>
      <c r="C68" s="27" t="s">
        <v>94</v>
      </c>
      <c r="D68" s="22" t="s">
        <v>84</v>
      </c>
      <c r="E68" s="22" t="s">
        <v>14</v>
      </c>
      <c r="F68" s="22" t="s">
        <v>97</v>
      </c>
      <c r="G68" s="22" t="str">
        <f t="shared" si="0"/>
        <v>PROMIS Depression+SF-36 Physical Function</v>
      </c>
      <c r="H68" s="22" t="s">
        <v>28</v>
      </c>
      <c r="I68" s="23">
        <v>-0.28999999999999998</v>
      </c>
      <c r="J68" s="20">
        <f t="shared" si="1"/>
        <v>-0.28999999999999998</v>
      </c>
      <c r="K68" t="s">
        <v>362</v>
      </c>
      <c r="L68" s="20" t="s">
        <v>400</v>
      </c>
    </row>
    <row r="69" spans="1:12" s="20" customFormat="1">
      <c r="A69" s="27" t="s">
        <v>93</v>
      </c>
      <c r="B69" s="27">
        <v>2014</v>
      </c>
      <c r="C69" s="27" t="s">
        <v>94</v>
      </c>
      <c r="D69" s="22" t="s">
        <v>84</v>
      </c>
      <c r="E69" s="22" t="s">
        <v>14</v>
      </c>
      <c r="F69" s="22" t="s">
        <v>97</v>
      </c>
      <c r="G69" s="22"/>
      <c r="H69" s="22"/>
      <c r="I69" s="23">
        <v>-0.28999999999999998</v>
      </c>
      <c r="J69" s="20">
        <f t="shared" ref="J69" si="28">I69</f>
        <v>-0.28999999999999998</v>
      </c>
      <c r="K69" s="20" t="s">
        <v>361</v>
      </c>
      <c r="L69" s="20" t="s">
        <v>400</v>
      </c>
    </row>
    <row r="70" spans="1:12" s="20" customFormat="1">
      <c r="A70" s="27" t="s">
        <v>93</v>
      </c>
      <c r="B70" s="27">
        <v>2014</v>
      </c>
      <c r="C70" s="27" t="s">
        <v>94</v>
      </c>
      <c r="D70" s="22" t="s">
        <v>84</v>
      </c>
      <c r="E70" s="22" t="s">
        <v>14</v>
      </c>
      <c r="F70" s="22" t="s">
        <v>97</v>
      </c>
      <c r="G70" s="22"/>
      <c r="H70" s="22"/>
      <c r="I70" s="23">
        <v>-0.28999999999999998</v>
      </c>
      <c r="J70" s="20">
        <f t="shared" ref="J70" si="29">I70</f>
        <v>-0.28999999999999998</v>
      </c>
      <c r="K70" s="20" t="s">
        <v>387</v>
      </c>
      <c r="L70" s="20" t="s">
        <v>400</v>
      </c>
    </row>
    <row r="71" spans="1:12">
      <c r="A71" s="27" t="s">
        <v>93</v>
      </c>
      <c r="B71" s="27">
        <v>2014</v>
      </c>
      <c r="C71" s="27" t="s">
        <v>94</v>
      </c>
      <c r="D71" s="22" t="s">
        <v>84</v>
      </c>
      <c r="E71" s="22" t="s">
        <v>13</v>
      </c>
      <c r="F71" s="22" t="s">
        <v>95</v>
      </c>
      <c r="G71" s="22" t="str">
        <f t="shared" si="0"/>
        <v>PROMIS Anxiety+Beck Depression Inventory 1</v>
      </c>
      <c r="H71" s="22" t="s">
        <v>28</v>
      </c>
      <c r="I71" s="23">
        <v>0.69</v>
      </c>
      <c r="J71" s="20">
        <f t="shared" si="1"/>
        <v>0.69</v>
      </c>
      <c r="K71" t="s">
        <v>377</v>
      </c>
      <c r="L71" s="20" t="s">
        <v>400</v>
      </c>
    </row>
    <row r="72" spans="1:12" s="20" customFormat="1">
      <c r="A72" s="27" t="s">
        <v>93</v>
      </c>
      <c r="B72" s="27">
        <v>2014</v>
      </c>
      <c r="C72" s="27" t="s">
        <v>94</v>
      </c>
      <c r="D72" s="22" t="s">
        <v>84</v>
      </c>
      <c r="E72" s="22" t="s">
        <v>13</v>
      </c>
      <c r="F72" s="22" t="s">
        <v>95</v>
      </c>
      <c r="G72" s="22"/>
      <c r="H72" s="22"/>
      <c r="I72" s="23">
        <v>0.69</v>
      </c>
      <c r="J72" s="20">
        <f t="shared" ref="J72" si="30">I72</f>
        <v>0.69</v>
      </c>
      <c r="K72" s="20" t="s">
        <v>366</v>
      </c>
      <c r="L72" s="20" t="s">
        <v>400</v>
      </c>
    </row>
    <row r="73" spans="1:12">
      <c r="A73" s="27" t="s">
        <v>93</v>
      </c>
      <c r="B73" s="27">
        <v>2014</v>
      </c>
      <c r="C73" s="27" t="s">
        <v>94</v>
      </c>
      <c r="D73" s="22" t="s">
        <v>84</v>
      </c>
      <c r="E73" s="22" t="s">
        <v>13</v>
      </c>
      <c r="F73" s="22" t="s">
        <v>96</v>
      </c>
      <c r="G73" s="22" t="str">
        <f t="shared" si="0"/>
        <v>PROMIS Anxiety+STAI (Trait Anxiety Subscale)</v>
      </c>
      <c r="H73" s="22" t="s">
        <v>28</v>
      </c>
      <c r="I73" s="23">
        <v>0.67</v>
      </c>
      <c r="J73" s="20">
        <f t="shared" si="1"/>
        <v>0.67</v>
      </c>
      <c r="K73" t="s">
        <v>376</v>
      </c>
      <c r="L73" s="20" t="s">
        <v>400</v>
      </c>
    </row>
    <row r="74" spans="1:12">
      <c r="A74" s="27" t="s">
        <v>93</v>
      </c>
      <c r="B74" s="27">
        <v>2014</v>
      </c>
      <c r="C74" s="27" t="s">
        <v>94</v>
      </c>
      <c r="D74" s="22" t="s">
        <v>84</v>
      </c>
      <c r="E74" s="22" t="s">
        <v>13</v>
      </c>
      <c r="F74" s="22" t="s">
        <v>97</v>
      </c>
      <c r="G74" s="22" t="str">
        <f t="shared" si="0"/>
        <v>PROMIS Anxiety+SF-36 Physical Function</v>
      </c>
      <c r="H74" s="22" t="s">
        <v>28</v>
      </c>
      <c r="I74" s="23">
        <v>-0.12</v>
      </c>
      <c r="J74" s="20">
        <f t="shared" si="1"/>
        <v>-0.12</v>
      </c>
      <c r="K74" t="s">
        <v>372</v>
      </c>
      <c r="L74" s="20" t="s">
        <v>400</v>
      </c>
    </row>
    <row r="75" spans="1:12" s="20" customFormat="1">
      <c r="A75" s="27" t="s">
        <v>93</v>
      </c>
      <c r="B75" s="27">
        <v>2014</v>
      </c>
      <c r="C75" s="27" t="s">
        <v>94</v>
      </c>
      <c r="D75" s="22" t="s">
        <v>84</v>
      </c>
      <c r="E75" s="22" t="s">
        <v>13</v>
      </c>
      <c r="F75" s="22" t="s">
        <v>97</v>
      </c>
      <c r="G75" s="22"/>
      <c r="H75" s="22"/>
      <c r="I75" s="23">
        <v>-0.12</v>
      </c>
      <c r="J75" s="20">
        <f t="shared" ref="J75" si="31">I75</f>
        <v>-0.12</v>
      </c>
      <c r="K75" s="20" t="s">
        <v>371</v>
      </c>
      <c r="L75" s="20" t="s">
        <v>400</v>
      </c>
    </row>
    <row r="76" spans="1:12" s="20" customFormat="1">
      <c r="A76" s="27" t="s">
        <v>93</v>
      </c>
      <c r="B76" s="27">
        <v>2014</v>
      </c>
      <c r="C76" s="27" t="s">
        <v>94</v>
      </c>
      <c r="D76" s="22" t="s">
        <v>84</v>
      </c>
      <c r="E76" s="22" t="s">
        <v>13</v>
      </c>
      <c r="F76" s="22" t="s">
        <v>97</v>
      </c>
      <c r="G76" s="22"/>
      <c r="H76" s="22"/>
      <c r="I76" s="23">
        <v>-0.12</v>
      </c>
      <c r="J76" s="20">
        <f t="shared" si="1"/>
        <v>-0.12</v>
      </c>
      <c r="K76" s="20" t="s">
        <v>386</v>
      </c>
      <c r="L76" s="20" t="s">
        <v>400</v>
      </c>
    </row>
    <row r="77" spans="1:12">
      <c r="A77" s="27" t="s">
        <v>93</v>
      </c>
      <c r="B77" s="27">
        <v>2014</v>
      </c>
      <c r="C77" s="27" t="s">
        <v>94</v>
      </c>
      <c r="D77" s="22" t="s">
        <v>84</v>
      </c>
      <c r="E77" s="22" t="s">
        <v>12</v>
      </c>
      <c r="F77" s="22" t="s">
        <v>95</v>
      </c>
      <c r="G77" s="22" t="str">
        <f t="shared" si="0"/>
        <v>PROMIS Physical Function+Beck Depression Inventory 1</v>
      </c>
      <c r="H77" s="22" t="s">
        <v>28</v>
      </c>
      <c r="I77" s="23">
        <v>-0.35</v>
      </c>
      <c r="J77" s="20">
        <f t="shared" si="1"/>
        <v>-0.35</v>
      </c>
      <c r="K77" t="s">
        <v>387</v>
      </c>
      <c r="L77" s="20" t="s">
        <v>400</v>
      </c>
    </row>
    <row r="78" spans="1:12" s="20" customFormat="1">
      <c r="A78" s="27" t="s">
        <v>93</v>
      </c>
      <c r="B78" s="27">
        <v>2014</v>
      </c>
      <c r="C78" s="27" t="s">
        <v>94</v>
      </c>
      <c r="D78" s="22" t="s">
        <v>84</v>
      </c>
      <c r="E78" s="22" t="s">
        <v>12</v>
      </c>
      <c r="F78" s="22" t="s">
        <v>95</v>
      </c>
      <c r="G78" s="22"/>
      <c r="H78" s="22"/>
      <c r="I78" s="23">
        <v>-0.35</v>
      </c>
      <c r="J78" s="20">
        <f t="shared" ref="J78" si="32">I78</f>
        <v>-0.35</v>
      </c>
      <c r="K78" s="20" t="s">
        <v>362</v>
      </c>
      <c r="L78" s="20" t="s">
        <v>400</v>
      </c>
    </row>
    <row r="79" spans="1:12" s="20" customFormat="1">
      <c r="A79" s="27" t="s">
        <v>93</v>
      </c>
      <c r="B79" s="27">
        <v>2014</v>
      </c>
      <c r="C79" s="27" t="s">
        <v>94</v>
      </c>
      <c r="D79" s="22" t="s">
        <v>84</v>
      </c>
      <c r="E79" s="22" t="s">
        <v>12</v>
      </c>
      <c r="F79" s="22" t="s">
        <v>95</v>
      </c>
      <c r="G79" s="22"/>
      <c r="H79" s="22"/>
      <c r="I79" s="23">
        <v>-0.35</v>
      </c>
      <c r="J79" s="20">
        <f t="shared" ref="J79" si="33">I79</f>
        <v>-0.35</v>
      </c>
      <c r="K79" s="20" t="s">
        <v>361</v>
      </c>
      <c r="L79" s="20" t="s">
        <v>400</v>
      </c>
    </row>
    <row r="80" spans="1:12">
      <c r="A80" s="27" t="s">
        <v>93</v>
      </c>
      <c r="B80" s="27">
        <v>2014</v>
      </c>
      <c r="C80" s="27" t="s">
        <v>94</v>
      </c>
      <c r="D80" s="22" t="s">
        <v>84</v>
      </c>
      <c r="E80" s="22" t="s">
        <v>12</v>
      </c>
      <c r="F80" s="22" t="s">
        <v>96</v>
      </c>
      <c r="G80" s="22" t="str">
        <f t="shared" si="0"/>
        <v>PROMIS Physical Function+STAI (Trait Anxiety Subscale)</v>
      </c>
      <c r="H80" s="22" t="s">
        <v>28</v>
      </c>
      <c r="I80" s="23">
        <v>-0.23</v>
      </c>
      <c r="J80" s="20">
        <f t="shared" si="1"/>
        <v>-0.23</v>
      </c>
      <c r="K80" t="s">
        <v>386</v>
      </c>
      <c r="L80" s="20" t="s">
        <v>400</v>
      </c>
    </row>
    <row r="81" spans="1:12" s="20" customFormat="1">
      <c r="A81" s="27" t="s">
        <v>93</v>
      </c>
      <c r="B81" s="27">
        <v>2014</v>
      </c>
      <c r="C81" s="27" t="s">
        <v>94</v>
      </c>
      <c r="D81" s="22" t="s">
        <v>84</v>
      </c>
      <c r="E81" s="22" t="s">
        <v>12</v>
      </c>
      <c r="F81" s="22" t="s">
        <v>96</v>
      </c>
      <c r="G81" s="22"/>
      <c r="H81" s="22"/>
      <c r="I81" s="23">
        <v>-0.23</v>
      </c>
      <c r="J81" s="20">
        <f t="shared" ref="J81" si="34">I81</f>
        <v>-0.23</v>
      </c>
      <c r="K81" s="20" t="s">
        <v>372</v>
      </c>
      <c r="L81" s="20" t="s">
        <v>400</v>
      </c>
    </row>
    <row r="82" spans="1:12" s="20" customFormat="1">
      <c r="A82" s="27" t="s">
        <v>93</v>
      </c>
      <c r="B82" s="27">
        <v>2014</v>
      </c>
      <c r="C82" s="27" t="s">
        <v>94</v>
      </c>
      <c r="D82" s="22" t="s">
        <v>84</v>
      </c>
      <c r="E82" s="22" t="s">
        <v>12</v>
      </c>
      <c r="F82" s="22" t="s">
        <v>96</v>
      </c>
      <c r="G82" s="22"/>
      <c r="H82" s="22"/>
      <c r="I82" s="23">
        <v>-0.23</v>
      </c>
      <c r="J82" s="20">
        <f t="shared" ref="J82" si="35">I82</f>
        <v>-0.23</v>
      </c>
      <c r="K82" s="20" t="s">
        <v>371</v>
      </c>
      <c r="L82" s="20" t="s">
        <v>400</v>
      </c>
    </row>
    <row r="83" spans="1:12">
      <c r="A83" s="27" t="s">
        <v>93</v>
      </c>
      <c r="B83" s="27">
        <v>2014</v>
      </c>
      <c r="C83" s="27" t="s">
        <v>94</v>
      </c>
      <c r="D83" s="22" t="s">
        <v>84</v>
      </c>
      <c r="E83" s="22" t="s">
        <v>12</v>
      </c>
      <c r="F83" s="22" t="s">
        <v>97</v>
      </c>
      <c r="G83" s="22" t="str">
        <f t="shared" si="0"/>
        <v>PROMIS Physical Function+SF-36 Physical Function</v>
      </c>
      <c r="H83" s="22" t="s">
        <v>28</v>
      </c>
      <c r="I83" s="23">
        <v>0.87</v>
      </c>
      <c r="J83" s="20">
        <f t="shared" si="1"/>
        <v>0.87</v>
      </c>
      <c r="K83" t="s">
        <v>382</v>
      </c>
      <c r="L83" s="20" t="s">
        <v>400</v>
      </c>
    </row>
    <row r="84" spans="1:12" s="20" customFormat="1">
      <c r="A84" s="27" t="s">
        <v>93</v>
      </c>
      <c r="B84" s="27">
        <v>2014</v>
      </c>
      <c r="C84" s="27" t="s">
        <v>94</v>
      </c>
      <c r="D84" s="22" t="s">
        <v>84</v>
      </c>
      <c r="E84" s="22" t="s">
        <v>12</v>
      </c>
      <c r="F84" s="22" t="s">
        <v>97</v>
      </c>
      <c r="G84" s="22"/>
      <c r="H84" s="22"/>
      <c r="I84" s="23">
        <v>0.87</v>
      </c>
      <c r="J84" s="20">
        <f t="shared" ref="J84" si="36">I84</f>
        <v>0.87</v>
      </c>
      <c r="K84" s="20" t="s">
        <v>381</v>
      </c>
      <c r="L84" s="20" t="s">
        <v>400</v>
      </c>
    </row>
    <row r="85" spans="1:12">
      <c r="A85" s="27" t="s">
        <v>93</v>
      </c>
      <c r="B85" s="27">
        <v>2014</v>
      </c>
      <c r="C85" s="27" t="s">
        <v>94</v>
      </c>
      <c r="D85" s="22" t="s">
        <v>84</v>
      </c>
      <c r="E85" s="22" t="s">
        <v>10</v>
      </c>
      <c r="F85" s="22" t="s">
        <v>95</v>
      </c>
      <c r="G85" s="22" t="str">
        <f t="shared" si="0"/>
        <v>PROMIS Pain Interference+Beck Depression Inventory 1</v>
      </c>
      <c r="H85" s="22" t="s">
        <v>28</v>
      </c>
      <c r="I85" s="23">
        <v>0.46</v>
      </c>
      <c r="J85" s="20">
        <f t="shared" si="1"/>
        <v>0.46</v>
      </c>
      <c r="K85" t="s">
        <v>397</v>
      </c>
      <c r="L85" s="20" t="s">
        <v>400</v>
      </c>
    </row>
    <row r="86" spans="1:12" s="20" customFormat="1">
      <c r="A86" s="27" t="s">
        <v>93</v>
      </c>
      <c r="B86" s="27">
        <v>2014</v>
      </c>
      <c r="C86" s="27" t="s">
        <v>94</v>
      </c>
      <c r="D86" s="22" t="s">
        <v>84</v>
      </c>
      <c r="E86" s="22" t="s">
        <v>10</v>
      </c>
      <c r="F86" s="22" t="s">
        <v>95</v>
      </c>
      <c r="G86" s="22"/>
      <c r="H86" s="22"/>
      <c r="I86" s="23">
        <v>0.46</v>
      </c>
      <c r="J86" s="20">
        <f t="shared" ref="J86" si="37">I86</f>
        <v>0.46</v>
      </c>
      <c r="K86" s="20" t="s">
        <v>359</v>
      </c>
      <c r="L86" s="20" t="s">
        <v>400</v>
      </c>
    </row>
    <row r="87" spans="1:12">
      <c r="A87" s="27" t="s">
        <v>93</v>
      </c>
      <c r="B87" s="27">
        <v>2014</v>
      </c>
      <c r="C87" s="27" t="s">
        <v>94</v>
      </c>
      <c r="D87" s="22" t="s">
        <v>84</v>
      </c>
      <c r="E87" s="22" t="s">
        <v>10</v>
      </c>
      <c r="F87" s="22" t="s">
        <v>96</v>
      </c>
      <c r="G87" s="22" t="str">
        <f t="shared" si="0"/>
        <v>PROMIS Pain Interference+STAI (Trait Anxiety Subscale)</v>
      </c>
      <c r="H87" s="22" t="s">
        <v>28</v>
      </c>
      <c r="I87" s="23">
        <v>0.39</v>
      </c>
      <c r="J87" s="20">
        <f t="shared" si="1"/>
        <v>0.39</v>
      </c>
      <c r="K87" t="s">
        <v>396</v>
      </c>
      <c r="L87" s="20" t="s">
        <v>400</v>
      </c>
    </row>
    <row r="88" spans="1:12" s="20" customFormat="1">
      <c r="A88" s="27" t="s">
        <v>93</v>
      </c>
      <c r="B88" s="27">
        <v>2014</v>
      </c>
      <c r="C88" s="27" t="s">
        <v>94</v>
      </c>
      <c r="D88" s="22" t="s">
        <v>84</v>
      </c>
      <c r="E88" s="22" t="s">
        <v>10</v>
      </c>
      <c r="F88" s="22" t="s">
        <v>96</v>
      </c>
      <c r="G88" s="22"/>
      <c r="H88" s="22"/>
      <c r="I88" s="23">
        <v>0.39</v>
      </c>
      <c r="J88" s="20">
        <f t="shared" ref="J88" si="38">I88</f>
        <v>0.39</v>
      </c>
      <c r="K88" s="20" t="s">
        <v>369</v>
      </c>
      <c r="L88" s="20" t="s">
        <v>400</v>
      </c>
    </row>
    <row r="89" spans="1:12">
      <c r="A89" s="27" t="s">
        <v>93</v>
      </c>
      <c r="B89" s="27">
        <v>2014</v>
      </c>
      <c r="C89" s="27" t="s">
        <v>94</v>
      </c>
      <c r="D89" s="22" t="s">
        <v>84</v>
      </c>
      <c r="E89" s="22" t="s">
        <v>10</v>
      </c>
      <c r="F89" s="22" t="s">
        <v>97</v>
      </c>
      <c r="G89" s="22" t="str">
        <f t="shared" si="0"/>
        <v>PROMIS Pain Interference+SF-36 Physical Function</v>
      </c>
      <c r="H89" s="22" t="s">
        <v>28</v>
      </c>
      <c r="I89" s="23">
        <v>-0.44</v>
      </c>
      <c r="J89" s="20">
        <f t="shared" si="1"/>
        <v>-0.44</v>
      </c>
      <c r="K89" s="20" t="s">
        <v>392</v>
      </c>
      <c r="L89" s="20" t="s">
        <v>400</v>
      </c>
    </row>
    <row r="90" spans="1:12" s="20" customFormat="1">
      <c r="A90" s="27" t="s">
        <v>93</v>
      </c>
      <c r="B90" s="27">
        <v>2014</v>
      </c>
      <c r="C90" s="27" t="s">
        <v>94</v>
      </c>
      <c r="D90" s="22" t="s">
        <v>84</v>
      </c>
      <c r="E90" s="22" t="s">
        <v>10</v>
      </c>
      <c r="F90" s="22" t="s">
        <v>97</v>
      </c>
      <c r="G90" s="22"/>
      <c r="H90" s="22"/>
      <c r="I90" s="23">
        <v>-0.44</v>
      </c>
      <c r="J90" s="20">
        <f t="shared" ref="J90" si="39">I90</f>
        <v>-0.44</v>
      </c>
      <c r="K90" s="20" t="s">
        <v>391</v>
      </c>
      <c r="L90" s="20" t="s">
        <v>400</v>
      </c>
    </row>
    <row r="91" spans="1:12" s="20" customFormat="1">
      <c r="A91" s="27" t="s">
        <v>93</v>
      </c>
      <c r="B91" s="27">
        <v>2014</v>
      </c>
      <c r="C91" s="27" t="s">
        <v>94</v>
      </c>
      <c r="D91" s="22" t="s">
        <v>84</v>
      </c>
      <c r="E91" s="22" t="s">
        <v>10</v>
      </c>
      <c r="F91" s="22" t="s">
        <v>97</v>
      </c>
      <c r="G91" s="22"/>
      <c r="H91" s="22"/>
      <c r="I91" s="23">
        <v>-0.44</v>
      </c>
      <c r="J91" s="20">
        <f t="shared" ref="J91" si="40">I91</f>
        <v>-0.44</v>
      </c>
      <c r="K91" s="20" t="s">
        <v>379</v>
      </c>
      <c r="L91" s="20" t="s">
        <v>400</v>
      </c>
    </row>
    <row r="92" spans="1:12">
      <c r="A92" s="27" t="s">
        <v>98</v>
      </c>
      <c r="B92" s="27">
        <v>2013</v>
      </c>
      <c r="C92" s="27" t="s">
        <v>99</v>
      </c>
      <c r="D92" s="22" t="s">
        <v>100</v>
      </c>
      <c r="E92" s="22" t="s">
        <v>102</v>
      </c>
      <c r="F92" s="22" t="s">
        <v>32</v>
      </c>
      <c r="G92" s="22" t="str">
        <f t="shared" si="0"/>
        <v>SCL-R: Anxiety+SF-36 BP</v>
      </c>
      <c r="H92" s="22" t="s">
        <v>46</v>
      </c>
      <c r="I92" s="23">
        <v>-0.25</v>
      </c>
      <c r="J92" s="20">
        <f t="shared" si="1"/>
        <v>-0.25</v>
      </c>
      <c r="K92" t="s">
        <v>369</v>
      </c>
      <c r="L92" s="20" t="s">
        <v>400</v>
      </c>
    </row>
    <row r="93" spans="1:12" s="20" customFormat="1">
      <c r="A93" s="27" t="s">
        <v>98</v>
      </c>
      <c r="B93" s="27">
        <v>2013</v>
      </c>
      <c r="C93" s="27" t="s">
        <v>99</v>
      </c>
      <c r="D93" s="22" t="s">
        <v>100</v>
      </c>
      <c r="E93" s="22" t="s">
        <v>102</v>
      </c>
      <c r="F93" s="22" t="s">
        <v>32</v>
      </c>
      <c r="G93" s="22"/>
      <c r="H93" s="22"/>
      <c r="I93" s="23">
        <v>-0.25</v>
      </c>
      <c r="J93" s="20">
        <f t="shared" ref="J93" si="41">I93</f>
        <v>-0.25</v>
      </c>
      <c r="K93" s="20" t="s">
        <v>396</v>
      </c>
      <c r="L93" s="20" t="s">
        <v>400</v>
      </c>
    </row>
    <row r="94" spans="1:12">
      <c r="A94" s="27" t="s">
        <v>98</v>
      </c>
      <c r="B94" s="27">
        <v>2013</v>
      </c>
      <c r="C94" s="27" t="s">
        <v>99</v>
      </c>
      <c r="D94" s="22" t="s">
        <v>101</v>
      </c>
      <c r="E94" s="22" t="s">
        <v>102</v>
      </c>
      <c r="F94" s="22" t="s">
        <v>32</v>
      </c>
      <c r="G94" s="22" t="str">
        <f t="shared" si="0"/>
        <v>SCL-R: Anxiety+SF-36 BP</v>
      </c>
      <c r="H94" s="22" t="s">
        <v>46</v>
      </c>
      <c r="I94" s="23">
        <v>-0.56000000000000005</v>
      </c>
      <c r="J94" s="20">
        <f t="shared" si="1"/>
        <v>-0.56000000000000005</v>
      </c>
      <c r="K94" t="s">
        <v>369</v>
      </c>
      <c r="L94" s="20" t="s">
        <v>400</v>
      </c>
    </row>
    <row r="95" spans="1:12" s="20" customFormat="1">
      <c r="A95" s="27" t="s">
        <v>98</v>
      </c>
      <c r="B95" s="27">
        <v>2013</v>
      </c>
      <c r="C95" s="27" t="s">
        <v>99</v>
      </c>
      <c r="D95" s="22" t="s">
        <v>101</v>
      </c>
      <c r="E95" s="22" t="s">
        <v>102</v>
      </c>
      <c r="F95" s="22" t="s">
        <v>32</v>
      </c>
      <c r="G95" s="22"/>
      <c r="H95" s="22"/>
      <c r="I95" s="23">
        <v>-0.56000000000000005</v>
      </c>
      <c r="J95" s="20">
        <f t="shared" ref="J95" si="42">I95</f>
        <v>-0.56000000000000005</v>
      </c>
      <c r="K95" s="20" t="s">
        <v>396</v>
      </c>
      <c r="L95" s="20" t="s">
        <v>400</v>
      </c>
    </row>
    <row r="96" spans="1:12">
      <c r="A96" s="27" t="s">
        <v>98</v>
      </c>
      <c r="B96" s="27">
        <v>2013</v>
      </c>
      <c r="C96" s="27" t="s">
        <v>99</v>
      </c>
      <c r="D96" s="22" t="s">
        <v>100</v>
      </c>
      <c r="E96" s="22" t="s">
        <v>103</v>
      </c>
      <c r="F96" s="22" t="s">
        <v>32</v>
      </c>
      <c r="G96" s="22" t="str">
        <f t="shared" si="0"/>
        <v>SCL-R: Depression+SF-36 BP</v>
      </c>
      <c r="H96" s="22" t="s">
        <v>46</v>
      </c>
      <c r="I96" s="23">
        <v>-0.28000000000000003</v>
      </c>
      <c r="J96" s="20">
        <f t="shared" si="1"/>
        <v>-0.28000000000000003</v>
      </c>
      <c r="K96" t="s">
        <v>359</v>
      </c>
      <c r="L96" s="20" t="s">
        <v>400</v>
      </c>
    </row>
    <row r="97" spans="1:12" s="20" customFormat="1">
      <c r="A97" s="27" t="s">
        <v>98</v>
      </c>
      <c r="B97" s="27">
        <v>2013</v>
      </c>
      <c r="C97" s="27" t="s">
        <v>99</v>
      </c>
      <c r="D97" s="22" t="s">
        <v>100</v>
      </c>
      <c r="E97" s="22" t="s">
        <v>103</v>
      </c>
      <c r="F97" s="22" t="s">
        <v>32</v>
      </c>
      <c r="G97" s="22"/>
      <c r="H97" s="22"/>
      <c r="I97" s="23">
        <v>-0.28000000000000003</v>
      </c>
      <c r="J97" s="20">
        <f t="shared" ref="J97" si="43">I97</f>
        <v>-0.28000000000000003</v>
      </c>
      <c r="K97" s="20" t="s">
        <v>397</v>
      </c>
      <c r="L97" s="20" t="s">
        <v>400</v>
      </c>
    </row>
    <row r="98" spans="1:12">
      <c r="A98" s="27" t="s">
        <v>98</v>
      </c>
      <c r="B98" s="27">
        <v>2013</v>
      </c>
      <c r="C98" s="27" t="s">
        <v>99</v>
      </c>
      <c r="D98" s="22" t="s">
        <v>101</v>
      </c>
      <c r="E98" s="22" t="s">
        <v>103</v>
      </c>
      <c r="F98" s="22" t="s">
        <v>32</v>
      </c>
      <c r="G98" s="22" t="str">
        <f t="shared" si="0"/>
        <v>SCL-R: Depression+SF-36 BP</v>
      </c>
      <c r="H98" s="22" t="s">
        <v>46</v>
      </c>
      <c r="I98" s="23">
        <v>-0.43</v>
      </c>
      <c r="J98" s="20">
        <f t="shared" si="1"/>
        <v>-0.43</v>
      </c>
      <c r="K98" t="s">
        <v>359</v>
      </c>
      <c r="L98" s="20" t="s">
        <v>400</v>
      </c>
    </row>
    <row r="99" spans="1:12" s="20" customFormat="1">
      <c r="A99" s="27" t="s">
        <v>98</v>
      </c>
      <c r="B99" s="27">
        <v>2013</v>
      </c>
      <c r="C99" s="27" t="s">
        <v>99</v>
      </c>
      <c r="D99" s="22" t="s">
        <v>101</v>
      </c>
      <c r="E99" s="22" t="s">
        <v>103</v>
      </c>
      <c r="F99" s="22" t="s">
        <v>32</v>
      </c>
      <c r="G99" s="22"/>
      <c r="H99" s="22"/>
      <c r="I99" s="23">
        <v>-0.43</v>
      </c>
      <c r="J99" s="20">
        <f t="shared" ref="J99" si="44">I99</f>
        <v>-0.43</v>
      </c>
      <c r="K99" s="20" t="s">
        <v>397</v>
      </c>
      <c r="L99" s="20" t="s">
        <v>400</v>
      </c>
    </row>
    <row r="100" spans="1:12">
      <c r="A100" s="27" t="s">
        <v>108</v>
      </c>
      <c r="B100" s="27">
        <v>2010</v>
      </c>
      <c r="C100" s="27" t="s">
        <v>109</v>
      </c>
      <c r="D100" s="22" t="s">
        <v>107</v>
      </c>
      <c r="E100" s="22" t="s">
        <v>104</v>
      </c>
      <c r="F100" s="22" t="s">
        <v>32</v>
      </c>
      <c r="G100" s="22" t="str">
        <f t="shared" si="0"/>
        <v>HADS-Anxiety+SF-36 BP</v>
      </c>
      <c r="H100" s="22" t="s">
        <v>22</v>
      </c>
      <c r="I100" s="23">
        <v>-0.27</v>
      </c>
      <c r="J100" s="20">
        <f t="shared" si="1"/>
        <v>-0.27</v>
      </c>
      <c r="K100" t="s">
        <v>369</v>
      </c>
      <c r="L100" t="s">
        <v>399</v>
      </c>
    </row>
    <row r="101" spans="1:12" s="20" customFormat="1">
      <c r="A101" s="27" t="s">
        <v>108</v>
      </c>
      <c r="B101" s="27">
        <v>2010</v>
      </c>
      <c r="C101" s="27" t="s">
        <v>109</v>
      </c>
      <c r="D101" s="22" t="s">
        <v>107</v>
      </c>
      <c r="E101" s="22" t="s">
        <v>104</v>
      </c>
      <c r="F101" s="22" t="s">
        <v>32</v>
      </c>
      <c r="G101" s="22"/>
      <c r="H101" s="22"/>
      <c r="I101" s="23">
        <v>-0.27</v>
      </c>
      <c r="J101" s="20">
        <f t="shared" ref="J101" si="45">I101</f>
        <v>-0.27</v>
      </c>
      <c r="K101" s="20" t="s">
        <v>396</v>
      </c>
      <c r="L101" s="20" t="s">
        <v>399</v>
      </c>
    </row>
    <row r="102" spans="1:12">
      <c r="A102" s="27" t="s">
        <v>108</v>
      </c>
      <c r="B102" s="27">
        <v>2010</v>
      </c>
      <c r="C102" s="27" t="s">
        <v>109</v>
      </c>
      <c r="D102" s="22" t="s">
        <v>107</v>
      </c>
      <c r="E102" s="22" t="s">
        <v>104</v>
      </c>
      <c r="F102" s="22" t="s">
        <v>106</v>
      </c>
      <c r="G102" s="22" t="str">
        <f t="shared" si="0"/>
        <v>HADS-Anxiety+WOMAC</v>
      </c>
      <c r="H102" s="22" t="s">
        <v>22</v>
      </c>
      <c r="I102" s="23">
        <v>0.28999999999999998</v>
      </c>
      <c r="J102" s="20">
        <f t="shared" si="1"/>
        <v>0.28999999999999998</v>
      </c>
      <c r="K102" t="s">
        <v>370</v>
      </c>
      <c r="L102" s="20" t="s">
        <v>399</v>
      </c>
    </row>
    <row r="103" spans="1:12">
      <c r="A103" s="27" t="s">
        <v>108</v>
      </c>
      <c r="B103" s="27">
        <v>2010</v>
      </c>
      <c r="C103" s="27" t="s">
        <v>109</v>
      </c>
      <c r="D103" s="22" t="s">
        <v>107</v>
      </c>
      <c r="E103" s="22" t="s">
        <v>105</v>
      </c>
      <c r="F103" s="22" t="s">
        <v>32</v>
      </c>
      <c r="G103" s="22" t="str">
        <f t="shared" si="0"/>
        <v>HADS-Depression+SF-36 BP</v>
      </c>
      <c r="H103" s="22" t="s">
        <v>22</v>
      </c>
      <c r="I103" s="23">
        <v>-0.4</v>
      </c>
      <c r="J103" s="20">
        <f t="shared" si="1"/>
        <v>-0.4</v>
      </c>
      <c r="K103" t="s">
        <v>359</v>
      </c>
      <c r="L103" s="20" t="s">
        <v>399</v>
      </c>
    </row>
    <row r="104" spans="1:12" s="20" customFormat="1">
      <c r="A104" s="27" t="s">
        <v>108</v>
      </c>
      <c r="B104" s="27">
        <v>2010</v>
      </c>
      <c r="C104" s="27" t="s">
        <v>109</v>
      </c>
      <c r="D104" s="22" t="s">
        <v>107</v>
      </c>
      <c r="E104" s="22" t="s">
        <v>105</v>
      </c>
      <c r="F104" s="22" t="s">
        <v>32</v>
      </c>
      <c r="G104" s="22"/>
      <c r="H104" s="22"/>
      <c r="I104" s="23">
        <v>-0.4</v>
      </c>
      <c r="J104" s="20">
        <f t="shared" ref="J104" si="46">I104</f>
        <v>-0.4</v>
      </c>
      <c r="K104" s="20" t="s">
        <v>397</v>
      </c>
      <c r="L104" s="20" t="s">
        <v>399</v>
      </c>
    </row>
    <row r="105" spans="1:12">
      <c r="A105" s="27" t="s">
        <v>108</v>
      </c>
      <c r="B105" s="27">
        <v>2010</v>
      </c>
      <c r="C105" s="27" t="s">
        <v>109</v>
      </c>
      <c r="D105" s="22" t="s">
        <v>107</v>
      </c>
      <c r="E105" s="22" t="s">
        <v>105</v>
      </c>
      <c r="F105" s="22" t="s">
        <v>106</v>
      </c>
      <c r="G105" s="22" t="str">
        <f t="shared" si="0"/>
        <v>HADS-Depression+WOMAC</v>
      </c>
      <c r="H105" s="22" t="s">
        <v>22</v>
      </c>
      <c r="I105" s="23">
        <v>0.35</v>
      </c>
      <c r="J105" s="20">
        <f t="shared" si="1"/>
        <v>0.35</v>
      </c>
      <c r="K105" t="s">
        <v>360</v>
      </c>
      <c r="L105" s="20" t="s">
        <v>399</v>
      </c>
    </row>
    <row r="106" spans="1:12">
      <c r="A106" s="27" t="s">
        <v>108</v>
      </c>
      <c r="B106" s="27">
        <v>2010</v>
      </c>
      <c r="C106" s="27" t="s">
        <v>109</v>
      </c>
      <c r="D106" s="22" t="s">
        <v>107</v>
      </c>
      <c r="E106" s="22" t="s">
        <v>32</v>
      </c>
      <c r="F106" s="22" t="s">
        <v>106</v>
      </c>
      <c r="G106" s="22" t="str">
        <f t="shared" si="0"/>
        <v>SF-36 BP+WOMAC</v>
      </c>
      <c r="H106" s="22" t="s">
        <v>22</v>
      </c>
      <c r="I106" s="23">
        <v>-0.7</v>
      </c>
      <c r="J106" s="20">
        <f t="shared" si="1"/>
        <v>-0.7</v>
      </c>
      <c r="K106" t="s">
        <v>390</v>
      </c>
      <c r="L106" s="20" t="s">
        <v>399</v>
      </c>
    </row>
    <row r="107" spans="1:12">
      <c r="A107" s="27" t="s">
        <v>112</v>
      </c>
      <c r="B107" s="27">
        <v>2010</v>
      </c>
      <c r="C107" s="27" t="s">
        <v>113</v>
      </c>
      <c r="D107" s="22" t="s">
        <v>114</v>
      </c>
      <c r="E107" s="22" t="s">
        <v>92</v>
      </c>
      <c r="F107" s="22" t="s">
        <v>33</v>
      </c>
      <c r="G107" s="22" t="str">
        <f t="shared" si="0"/>
        <v>Beck Anxiety Inventory+SF-36 PCS</v>
      </c>
      <c r="H107" s="22" t="s">
        <v>22</v>
      </c>
      <c r="I107" s="23">
        <v>-0.36</v>
      </c>
      <c r="J107" s="20">
        <f t="shared" si="1"/>
        <v>-0.36</v>
      </c>
      <c r="K107" t="s">
        <v>371</v>
      </c>
      <c r="L107" t="s">
        <v>400</v>
      </c>
    </row>
    <row r="108" spans="1:12" s="20" customFormat="1">
      <c r="A108" s="27" t="s">
        <v>112</v>
      </c>
      <c r="B108" s="27">
        <v>2010</v>
      </c>
      <c r="C108" s="27" t="s">
        <v>113</v>
      </c>
      <c r="D108" s="22" t="s">
        <v>114</v>
      </c>
      <c r="E108" s="22" t="s">
        <v>92</v>
      </c>
      <c r="F108" s="22" t="s">
        <v>33</v>
      </c>
      <c r="G108" s="22"/>
      <c r="H108" s="22"/>
      <c r="I108" s="23">
        <v>-0.36</v>
      </c>
      <c r="J108" s="20">
        <f t="shared" ref="J108" si="47">I108</f>
        <v>-0.36</v>
      </c>
      <c r="K108" s="20" t="s">
        <v>372</v>
      </c>
      <c r="L108" s="20" t="s">
        <v>400</v>
      </c>
    </row>
    <row r="109" spans="1:12">
      <c r="A109" s="27" t="s">
        <v>112</v>
      </c>
      <c r="B109" s="27">
        <v>2010</v>
      </c>
      <c r="C109" s="27" t="s">
        <v>113</v>
      </c>
      <c r="D109" s="22" t="s">
        <v>114</v>
      </c>
      <c r="E109" s="22" t="s">
        <v>92</v>
      </c>
      <c r="F109" s="22" t="s">
        <v>20</v>
      </c>
      <c r="G109" s="22" t="str">
        <f t="shared" si="0"/>
        <v>Beck Anxiety Inventory+SF-36 Mental Component Score</v>
      </c>
      <c r="H109" s="22" t="s">
        <v>22</v>
      </c>
      <c r="I109" s="23">
        <v>-0.41</v>
      </c>
      <c r="J109" s="20">
        <f t="shared" si="1"/>
        <v>-0.41</v>
      </c>
      <c r="K109" t="s">
        <v>378</v>
      </c>
      <c r="L109" s="20" t="s">
        <v>400</v>
      </c>
    </row>
    <row r="110" spans="1:12">
      <c r="A110" s="27" t="s">
        <v>115</v>
      </c>
      <c r="B110" s="27">
        <v>2008</v>
      </c>
      <c r="C110" s="27" t="s">
        <v>116</v>
      </c>
      <c r="D110" s="22" t="s">
        <v>117</v>
      </c>
      <c r="E110" s="22" t="s">
        <v>32</v>
      </c>
      <c r="F110" s="22" t="s">
        <v>118</v>
      </c>
      <c r="G110" s="22" t="str">
        <f t="shared" si="0"/>
        <v xml:space="preserve">SF-36 BP+English WOMAC Pain </v>
      </c>
      <c r="H110" s="22" t="s">
        <v>22</v>
      </c>
      <c r="I110" s="23">
        <v>-0.34</v>
      </c>
      <c r="J110" s="20">
        <f t="shared" si="1"/>
        <v>-0.34</v>
      </c>
      <c r="K110" t="s">
        <v>390</v>
      </c>
      <c r="L110" t="s">
        <v>399</v>
      </c>
    </row>
    <row r="111" spans="1:12">
      <c r="A111" s="27" t="s">
        <v>115</v>
      </c>
      <c r="B111" s="27">
        <v>2008</v>
      </c>
      <c r="C111" s="27" t="s">
        <v>116</v>
      </c>
      <c r="D111" s="22" t="s">
        <v>117</v>
      </c>
      <c r="E111" s="22" t="s">
        <v>32</v>
      </c>
      <c r="F111" s="22" t="s">
        <v>118</v>
      </c>
      <c r="G111" s="22" t="str">
        <f t="shared" si="0"/>
        <v xml:space="preserve">SF-36 BP+English WOMAC Pain </v>
      </c>
      <c r="H111" s="22" t="s">
        <v>22</v>
      </c>
      <c r="I111" s="23">
        <v>-0.38</v>
      </c>
      <c r="J111" s="20">
        <f t="shared" si="1"/>
        <v>-0.38</v>
      </c>
      <c r="K111" t="s">
        <v>390</v>
      </c>
      <c r="L111" s="20" t="s">
        <v>399</v>
      </c>
    </row>
    <row r="112" spans="1:12">
      <c r="A112" s="27" t="s">
        <v>115</v>
      </c>
      <c r="B112" s="27">
        <v>2008</v>
      </c>
      <c r="C112" s="27" t="s">
        <v>116</v>
      </c>
      <c r="D112" s="22" t="s">
        <v>117</v>
      </c>
      <c r="E112" s="22" t="s">
        <v>32</v>
      </c>
      <c r="F112" s="22" t="s">
        <v>119</v>
      </c>
      <c r="G112" s="22" t="str">
        <f t="shared" si="0"/>
        <v xml:space="preserve">SF-36 BP+Chinese WOMAC Pain </v>
      </c>
      <c r="H112" s="22" t="s">
        <v>22</v>
      </c>
      <c r="I112" s="23">
        <v>-0.2</v>
      </c>
      <c r="J112" s="20">
        <f t="shared" si="1"/>
        <v>-0.2</v>
      </c>
      <c r="K112" t="s">
        <v>390</v>
      </c>
      <c r="L112" s="20" t="s">
        <v>399</v>
      </c>
    </row>
    <row r="113" spans="1:12">
      <c r="A113" s="27" t="s">
        <v>115</v>
      </c>
      <c r="B113" s="27">
        <v>2008</v>
      </c>
      <c r="C113" s="27" t="s">
        <v>116</v>
      </c>
      <c r="D113" s="22" t="s">
        <v>117</v>
      </c>
      <c r="E113" s="22" t="s">
        <v>32</v>
      </c>
      <c r="F113" s="22" t="s">
        <v>120</v>
      </c>
      <c r="G113" s="22" t="str">
        <f t="shared" si="0"/>
        <v>SF-36 BP+Chinese WOMAC Function</v>
      </c>
      <c r="H113" s="22" t="s">
        <v>22</v>
      </c>
      <c r="I113" s="23">
        <v>-0.14000000000000001</v>
      </c>
      <c r="J113" s="20">
        <f t="shared" si="1"/>
        <v>-0.14000000000000001</v>
      </c>
      <c r="K113" t="s">
        <v>393</v>
      </c>
      <c r="L113" s="20" t="s">
        <v>399</v>
      </c>
    </row>
    <row r="114" spans="1:12">
      <c r="A114" s="27" t="s">
        <v>121</v>
      </c>
      <c r="B114" s="27">
        <v>2006</v>
      </c>
      <c r="C114" s="27" t="s">
        <v>122</v>
      </c>
      <c r="D114" s="22" t="s">
        <v>123</v>
      </c>
      <c r="E114" s="22" t="s">
        <v>124</v>
      </c>
      <c r="F114" s="22" t="s">
        <v>125</v>
      </c>
      <c r="G114" s="22" t="str">
        <f t="shared" ref="G114:G185" si="48">E114&amp;"+"&amp;F114</f>
        <v>MOODS Depressive+MOS SF-36 BP</v>
      </c>
      <c r="H114" s="22" t="s">
        <v>126</v>
      </c>
      <c r="I114" s="23">
        <v>-0.18</v>
      </c>
      <c r="J114" s="20">
        <f t="shared" ref="J114:J183" si="49">I114</f>
        <v>-0.18</v>
      </c>
      <c r="K114" t="s">
        <v>359</v>
      </c>
      <c r="L114" t="s">
        <v>400</v>
      </c>
    </row>
    <row r="115" spans="1:12" s="20" customFormat="1">
      <c r="A115" s="27" t="s">
        <v>121</v>
      </c>
      <c r="B115" s="27">
        <v>2006</v>
      </c>
      <c r="C115" s="27" t="s">
        <v>122</v>
      </c>
      <c r="D115" s="22" t="s">
        <v>123</v>
      </c>
      <c r="E115" s="22" t="s">
        <v>124</v>
      </c>
      <c r="F115" s="22" t="s">
        <v>125</v>
      </c>
      <c r="G115" s="22"/>
      <c r="H115" s="22"/>
      <c r="I115" s="23">
        <v>-0.18</v>
      </c>
      <c r="J115" s="20">
        <f t="shared" ref="J115" si="50">I115</f>
        <v>-0.18</v>
      </c>
      <c r="K115" s="20" t="s">
        <v>397</v>
      </c>
      <c r="L115" s="20" t="s">
        <v>400</v>
      </c>
    </row>
    <row r="116" spans="1:12">
      <c r="A116" s="27" t="s">
        <v>127</v>
      </c>
      <c r="B116" s="27">
        <v>2000</v>
      </c>
      <c r="C116" s="27" t="s">
        <v>128</v>
      </c>
      <c r="D116" s="22" t="s">
        <v>129</v>
      </c>
      <c r="E116" s="22" t="s">
        <v>130</v>
      </c>
      <c r="F116" s="22" t="s">
        <v>32</v>
      </c>
      <c r="G116" s="22" t="str">
        <f t="shared" si="48"/>
        <v>Arthritis Impact Measurement Scales (AIMS)- Anxiety+SF-36 BP</v>
      </c>
      <c r="H116" s="22" t="s">
        <v>46</v>
      </c>
      <c r="I116" s="23">
        <v>0.38</v>
      </c>
      <c r="J116" s="20">
        <f t="shared" si="49"/>
        <v>0.38</v>
      </c>
      <c r="K116" t="s">
        <v>369</v>
      </c>
      <c r="L116" s="20" t="s">
        <v>400</v>
      </c>
    </row>
    <row r="117" spans="1:12" s="20" customFormat="1">
      <c r="A117" s="27" t="s">
        <v>127</v>
      </c>
      <c r="B117" s="27">
        <v>2000</v>
      </c>
      <c r="C117" s="27" t="s">
        <v>128</v>
      </c>
      <c r="D117" s="22" t="s">
        <v>129</v>
      </c>
      <c r="E117" s="22" t="s">
        <v>130</v>
      </c>
      <c r="F117" s="22" t="s">
        <v>32</v>
      </c>
      <c r="G117" s="22"/>
      <c r="H117" s="22"/>
      <c r="I117" s="23">
        <v>0.38</v>
      </c>
      <c r="J117" s="20">
        <f t="shared" ref="J117" si="51">I117</f>
        <v>0.38</v>
      </c>
      <c r="K117" s="20" t="s">
        <v>396</v>
      </c>
      <c r="L117" s="20" t="s">
        <v>400</v>
      </c>
    </row>
    <row r="118" spans="1:12">
      <c r="A118" s="27" t="s">
        <v>127</v>
      </c>
      <c r="B118" s="27">
        <v>2000</v>
      </c>
      <c r="C118" s="27" t="s">
        <v>128</v>
      </c>
      <c r="D118" s="22" t="s">
        <v>129</v>
      </c>
      <c r="E118" s="22" t="s">
        <v>131</v>
      </c>
      <c r="F118" s="22" t="s">
        <v>32</v>
      </c>
      <c r="G118" s="22" t="str">
        <f t="shared" si="48"/>
        <v>Arthritis Impact Measurement Scales (AIMS) - Depression+SF-36 BP</v>
      </c>
      <c r="H118" s="22" t="s">
        <v>46</v>
      </c>
      <c r="I118" s="23">
        <v>0.39</v>
      </c>
      <c r="J118" s="20">
        <f t="shared" si="49"/>
        <v>0.39</v>
      </c>
      <c r="K118" t="s">
        <v>359</v>
      </c>
      <c r="L118" s="20" t="s">
        <v>400</v>
      </c>
    </row>
    <row r="119" spans="1:12" s="20" customFormat="1">
      <c r="A119" s="27" t="s">
        <v>127</v>
      </c>
      <c r="B119" s="27">
        <v>2000</v>
      </c>
      <c r="C119" s="27" t="s">
        <v>128</v>
      </c>
      <c r="D119" s="22" t="s">
        <v>129</v>
      </c>
      <c r="E119" s="22" t="s">
        <v>131</v>
      </c>
      <c r="F119" s="22" t="s">
        <v>32</v>
      </c>
      <c r="G119" s="22"/>
      <c r="H119" s="22"/>
      <c r="I119" s="23">
        <v>0.39</v>
      </c>
      <c r="J119" s="20">
        <f t="shared" ref="J119" si="52">I119</f>
        <v>0.39</v>
      </c>
      <c r="K119" s="20" t="s">
        <v>397</v>
      </c>
      <c r="L119" s="20" t="s">
        <v>400</v>
      </c>
    </row>
    <row r="120" spans="1:12">
      <c r="A120" s="27" t="s">
        <v>127</v>
      </c>
      <c r="B120" s="27">
        <v>2000</v>
      </c>
      <c r="C120" s="27" t="s">
        <v>128</v>
      </c>
      <c r="D120" s="22" t="s">
        <v>129</v>
      </c>
      <c r="E120" s="22" t="s">
        <v>130</v>
      </c>
      <c r="F120" s="22" t="s">
        <v>132</v>
      </c>
      <c r="G120" s="22" t="str">
        <f t="shared" si="48"/>
        <v>Arthritis Impact Measurement Scales (AIMS)- Anxiety+SF-36 MH</v>
      </c>
      <c r="H120" s="22" t="s">
        <v>46</v>
      </c>
      <c r="I120" s="23">
        <v>0.51</v>
      </c>
      <c r="J120" s="20">
        <f t="shared" si="49"/>
        <v>0.51</v>
      </c>
      <c r="K120" t="s">
        <v>378</v>
      </c>
      <c r="L120" s="20" t="s">
        <v>400</v>
      </c>
    </row>
    <row r="121" spans="1:12">
      <c r="A121" s="27" t="s">
        <v>127</v>
      </c>
      <c r="B121" s="27">
        <v>2000</v>
      </c>
      <c r="C121" s="27" t="s">
        <v>128</v>
      </c>
      <c r="D121" s="22" t="s">
        <v>129</v>
      </c>
      <c r="E121" s="22" t="s">
        <v>131</v>
      </c>
      <c r="F121" s="22" t="s">
        <v>132</v>
      </c>
      <c r="G121" s="22" t="str">
        <f t="shared" si="48"/>
        <v>Arthritis Impact Measurement Scales (AIMS) - Depression+SF-36 MH</v>
      </c>
      <c r="H121" s="22" t="s">
        <v>46</v>
      </c>
      <c r="I121" s="23">
        <v>0.65</v>
      </c>
      <c r="J121" s="20">
        <f t="shared" si="49"/>
        <v>0.65</v>
      </c>
      <c r="K121" t="s">
        <v>368</v>
      </c>
      <c r="L121" s="20" t="s">
        <v>400</v>
      </c>
    </row>
    <row r="122" spans="1:12">
      <c r="A122" s="27" t="s">
        <v>134</v>
      </c>
      <c r="B122" s="27">
        <v>2007</v>
      </c>
      <c r="C122" s="27" t="s">
        <v>135</v>
      </c>
      <c r="D122" s="22" t="s">
        <v>123</v>
      </c>
      <c r="E122" s="22" t="s">
        <v>92</v>
      </c>
      <c r="F122" s="22" t="s">
        <v>32</v>
      </c>
      <c r="G122" s="22" t="str">
        <f t="shared" si="48"/>
        <v>Beck Anxiety Inventory+SF-36 BP</v>
      </c>
      <c r="H122" s="22" t="s">
        <v>46</v>
      </c>
      <c r="I122" s="23">
        <v>-0.57999999999999996</v>
      </c>
      <c r="J122" s="20">
        <f t="shared" si="49"/>
        <v>-0.57999999999999996</v>
      </c>
      <c r="K122" t="s">
        <v>369</v>
      </c>
      <c r="L122" s="20" t="s">
        <v>400</v>
      </c>
    </row>
    <row r="123" spans="1:12" s="20" customFormat="1">
      <c r="A123" s="27" t="s">
        <v>134</v>
      </c>
      <c r="B123" s="27">
        <v>2007</v>
      </c>
      <c r="C123" s="27" t="s">
        <v>135</v>
      </c>
      <c r="D123" s="22" t="s">
        <v>123</v>
      </c>
      <c r="E123" s="22" t="s">
        <v>92</v>
      </c>
      <c r="F123" s="22" t="s">
        <v>32</v>
      </c>
      <c r="G123" s="22"/>
      <c r="H123" s="22"/>
      <c r="I123" s="23">
        <v>-0.57999999999999996</v>
      </c>
      <c r="J123" s="20">
        <f t="shared" ref="J123" si="53">I123</f>
        <v>-0.57999999999999996</v>
      </c>
      <c r="K123" s="20" t="s">
        <v>396</v>
      </c>
      <c r="L123" s="20" t="s">
        <v>400</v>
      </c>
    </row>
    <row r="124" spans="1:12">
      <c r="A124" s="27" t="s">
        <v>134</v>
      </c>
      <c r="B124" s="27">
        <v>2007</v>
      </c>
      <c r="C124" s="27" t="s">
        <v>135</v>
      </c>
      <c r="D124" s="22" t="s">
        <v>133</v>
      </c>
      <c r="E124" s="22" t="s">
        <v>92</v>
      </c>
      <c r="F124" s="22" t="s">
        <v>32</v>
      </c>
      <c r="G124" s="22" t="str">
        <f t="shared" si="48"/>
        <v>Beck Anxiety Inventory+SF-36 BP</v>
      </c>
      <c r="H124" s="22" t="s">
        <v>46</v>
      </c>
      <c r="I124" s="23">
        <v>-0.57999999999999996</v>
      </c>
      <c r="J124" s="20">
        <f t="shared" si="49"/>
        <v>-0.57999999999999996</v>
      </c>
      <c r="K124" s="20" t="s">
        <v>369</v>
      </c>
      <c r="L124" t="s">
        <v>399</v>
      </c>
    </row>
    <row r="125" spans="1:12" s="20" customFormat="1">
      <c r="A125" s="27" t="s">
        <v>134</v>
      </c>
      <c r="B125" s="27">
        <v>2007</v>
      </c>
      <c r="C125" s="27" t="s">
        <v>135</v>
      </c>
      <c r="D125" s="22" t="s">
        <v>133</v>
      </c>
      <c r="E125" s="22" t="s">
        <v>92</v>
      </c>
      <c r="F125" s="22" t="s">
        <v>32</v>
      </c>
      <c r="G125" s="22"/>
      <c r="H125" s="22"/>
      <c r="I125" s="23">
        <v>-0.57999999999999996</v>
      </c>
      <c r="J125" s="20">
        <f t="shared" ref="J125" si="54">I125</f>
        <v>-0.57999999999999996</v>
      </c>
      <c r="K125" s="20" t="s">
        <v>396</v>
      </c>
      <c r="L125" s="20" t="s">
        <v>399</v>
      </c>
    </row>
    <row r="126" spans="1:12">
      <c r="A126" s="27" t="s">
        <v>134</v>
      </c>
      <c r="B126" s="27">
        <v>2007</v>
      </c>
      <c r="C126" s="27" t="s">
        <v>135</v>
      </c>
      <c r="D126" s="22" t="s">
        <v>129</v>
      </c>
      <c r="E126" s="22" t="s">
        <v>92</v>
      </c>
      <c r="F126" s="22" t="s">
        <v>32</v>
      </c>
      <c r="G126" s="22" t="str">
        <f t="shared" si="48"/>
        <v>Beck Anxiety Inventory+SF-36 BP</v>
      </c>
      <c r="H126" s="22" t="s">
        <v>46</v>
      </c>
      <c r="I126" s="23">
        <v>-0.48</v>
      </c>
      <c r="J126" s="20">
        <f t="shared" si="49"/>
        <v>-0.48</v>
      </c>
      <c r="K126" s="20" t="s">
        <v>369</v>
      </c>
      <c r="L126" t="s">
        <v>400</v>
      </c>
    </row>
    <row r="127" spans="1:12" s="20" customFormat="1">
      <c r="A127" s="27" t="s">
        <v>134</v>
      </c>
      <c r="B127" s="27">
        <v>2007</v>
      </c>
      <c r="C127" s="27" t="s">
        <v>135</v>
      </c>
      <c r="D127" s="22" t="s">
        <v>129</v>
      </c>
      <c r="E127" s="22" t="s">
        <v>92</v>
      </c>
      <c r="F127" s="22" t="s">
        <v>32</v>
      </c>
      <c r="G127" s="22"/>
      <c r="H127" s="22"/>
      <c r="I127" s="23">
        <v>-0.48</v>
      </c>
      <c r="J127" s="20">
        <f t="shared" ref="J127" si="55">I127</f>
        <v>-0.48</v>
      </c>
      <c r="K127" s="20" t="s">
        <v>396</v>
      </c>
      <c r="L127" s="20" t="s">
        <v>400</v>
      </c>
    </row>
    <row r="128" spans="1:12">
      <c r="A128" s="27" t="s">
        <v>134</v>
      </c>
      <c r="B128" s="27">
        <v>2007</v>
      </c>
      <c r="C128" s="27" t="s">
        <v>135</v>
      </c>
      <c r="D128" s="22" t="s">
        <v>123</v>
      </c>
      <c r="E128" s="22" t="s">
        <v>92</v>
      </c>
      <c r="F128" s="22" t="s">
        <v>132</v>
      </c>
      <c r="G128" s="22" t="str">
        <f t="shared" si="48"/>
        <v>Beck Anxiety Inventory+SF-36 MH</v>
      </c>
      <c r="H128" s="22" t="s">
        <v>46</v>
      </c>
      <c r="I128" s="23">
        <v>-0.66</v>
      </c>
      <c r="J128" s="20">
        <f t="shared" si="49"/>
        <v>-0.66</v>
      </c>
      <c r="K128" t="s">
        <v>378</v>
      </c>
      <c r="L128" s="20" t="s">
        <v>400</v>
      </c>
    </row>
    <row r="129" spans="1:12">
      <c r="A129" s="27" t="s">
        <v>134</v>
      </c>
      <c r="B129" s="27">
        <v>2007</v>
      </c>
      <c r="C129" s="27" t="s">
        <v>135</v>
      </c>
      <c r="D129" s="22" t="s">
        <v>133</v>
      </c>
      <c r="E129" s="22" t="s">
        <v>92</v>
      </c>
      <c r="F129" s="22" t="s">
        <v>132</v>
      </c>
      <c r="G129" s="22" t="str">
        <f t="shared" si="48"/>
        <v>Beck Anxiety Inventory+SF-36 MH</v>
      </c>
      <c r="H129" s="22" t="s">
        <v>46</v>
      </c>
      <c r="I129" s="23">
        <v>-0.72</v>
      </c>
      <c r="J129" s="20">
        <f t="shared" si="49"/>
        <v>-0.72</v>
      </c>
      <c r="K129" t="s">
        <v>378</v>
      </c>
      <c r="L129" t="s">
        <v>399</v>
      </c>
    </row>
    <row r="130" spans="1:12">
      <c r="A130" s="27" t="s">
        <v>134</v>
      </c>
      <c r="B130" s="27">
        <v>2007</v>
      </c>
      <c r="C130" s="27" t="s">
        <v>135</v>
      </c>
      <c r="D130" s="22" t="s">
        <v>129</v>
      </c>
      <c r="E130" s="22" t="s">
        <v>92</v>
      </c>
      <c r="F130" s="22" t="s">
        <v>132</v>
      </c>
      <c r="G130" s="22" t="str">
        <f t="shared" si="48"/>
        <v>Beck Anxiety Inventory+SF-36 MH</v>
      </c>
      <c r="H130" s="22" t="s">
        <v>46</v>
      </c>
      <c r="I130" s="23">
        <v>-0.18</v>
      </c>
      <c r="J130" s="20">
        <f t="shared" si="49"/>
        <v>-0.18</v>
      </c>
      <c r="K130" s="20" t="s">
        <v>378</v>
      </c>
      <c r="L130" t="s">
        <v>400</v>
      </c>
    </row>
    <row r="131" spans="1:12">
      <c r="A131" s="27" t="s">
        <v>137</v>
      </c>
      <c r="B131" s="27">
        <v>2000</v>
      </c>
      <c r="C131" s="27" t="s">
        <v>116</v>
      </c>
      <c r="D131" s="22" t="s">
        <v>136</v>
      </c>
      <c r="E131" s="22" t="s">
        <v>32</v>
      </c>
      <c r="F131" s="22" t="s">
        <v>132</v>
      </c>
      <c r="G131" s="22" t="str">
        <f t="shared" si="48"/>
        <v>SF-36 BP+SF-36 MH</v>
      </c>
      <c r="H131" s="22" t="s">
        <v>22</v>
      </c>
      <c r="I131" s="23">
        <v>0.33</v>
      </c>
      <c r="J131" s="20">
        <f t="shared" si="49"/>
        <v>0.33</v>
      </c>
      <c r="K131" t="s">
        <v>398</v>
      </c>
      <c r="L131" t="s">
        <v>401</v>
      </c>
    </row>
    <row r="132" spans="1:12">
      <c r="A132" s="27" t="s">
        <v>142</v>
      </c>
      <c r="B132" s="27">
        <v>2012</v>
      </c>
      <c r="C132" s="27" t="s">
        <v>141</v>
      </c>
      <c r="D132" s="22" t="s">
        <v>140</v>
      </c>
      <c r="E132" s="22" t="s">
        <v>138</v>
      </c>
      <c r="F132" s="22" t="s">
        <v>139</v>
      </c>
      <c r="G132" s="22" t="str">
        <f t="shared" si="48"/>
        <v>CES-D10+WOMAC pain</v>
      </c>
      <c r="H132" s="22" t="s">
        <v>46</v>
      </c>
      <c r="I132" s="22">
        <v>0.46</v>
      </c>
      <c r="J132" s="20">
        <f t="shared" si="49"/>
        <v>0.46</v>
      </c>
      <c r="K132" t="s">
        <v>360</v>
      </c>
      <c r="L132" t="s">
        <v>399</v>
      </c>
    </row>
    <row r="133" spans="1:12">
      <c r="A133" s="27" t="s">
        <v>143</v>
      </c>
      <c r="B133" s="27">
        <v>1999</v>
      </c>
      <c r="C133" s="27" t="s">
        <v>144</v>
      </c>
      <c r="D133" s="22" t="s">
        <v>145</v>
      </c>
      <c r="E133" s="22" t="s">
        <v>131</v>
      </c>
      <c r="F133" s="22" t="s">
        <v>146</v>
      </c>
      <c r="G133" s="22" t="str">
        <f t="shared" si="48"/>
        <v>Arthritis Impact Measurement Scales (AIMS) - Depression+WOMAC function</v>
      </c>
      <c r="H133" s="22" t="s">
        <v>22</v>
      </c>
      <c r="I133" s="23">
        <v>0.33</v>
      </c>
      <c r="J133" s="20">
        <f t="shared" si="49"/>
        <v>0.33</v>
      </c>
      <c r="K133" t="s">
        <v>363</v>
      </c>
      <c r="L133" t="s">
        <v>399</v>
      </c>
    </row>
    <row r="134" spans="1:12">
      <c r="A134" s="27" t="s">
        <v>143</v>
      </c>
      <c r="B134" s="27">
        <v>1999</v>
      </c>
      <c r="C134" s="27" t="s">
        <v>144</v>
      </c>
      <c r="D134" s="22" t="s">
        <v>145</v>
      </c>
      <c r="E134" s="22" t="s">
        <v>131</v>
      </c>
      <c r="F134" s="22" t="s">
        <v>139</v>
      </c>
      <c r="G134" s="22" t="str">
        <f t="shared" si="48"/>
        <v>Arthritis Impact Measurement Scales (AIMS) - Depression+WOMAC pain</v>
      </c>
      <c r="H134" s="22" t="s">
        <v>22</v>
      </c>
      <c r="I134" s="23">
        <v>0.37</v>
      </c>
      <c r="J134" s="20">
        <f t="shared" si="49"/>
        <v>0.37</v>
      </c>
      <c r="K134" t="s">
        <v>360</v>
      </c>
      <c r="L134" s="20" t="s">
        <v>399</v>
      </c>
    </row>
    <row r="135" spans="1:12">
      <c r="A135" s="27" t="s">
        <v>152</v>
      </c>
      <c r="B135" s="27">
        <v>2013</v>
      </c>
      <c r="C135" s="27" t="s">
        <v>153</v>
      </c>
      <c r="D135" s="22" t="s">
        <v>154</v>
      </c>
      <c r="E135" s="22" t="s">
        <v>147</v>
      </c>
      <c r="F135" s="22" t="s">
        <v>139</v>
      </c>
      <c r="G135" s="22" t="str">
        <f t="shared" si="48"/>
        <v>Becks Depression Inventory+WOMAC pain</v>
      </c>
      <c r="H135" s="22" t="s">
        <v>22</v>
      </c>
      <c r="I135" s="23">
        <v>0.26</v>
      </c>
      <c r="J135" s="20">
        <f t="shared" si="49"/>
        <v>0.26</v>
      </c>
      <c r="K135" t="s">
        <v>360</v>
      </c>
      <c r="L135" s="20" t="s">
        <v>399</v>
      </c>
    </row>
    <row r="136" spans="1:12">
      <c r="A136" s="27" t="s">
        <v>152</v>
      </c>
      <c r="B136" s="27">
        <v>2013</v>
      </c>
      <c r="C136" s="27" t="s">
        <v>153</v>
      </c>
      <c r="D136" s="22" t="s">
        <v>154</v>
      </c>
      <c r="E136" s="22" t="s">
        <v>148</v>
      </c>
      <c r="F136" s="22" t="s">
        <v>139</v>
      </c>
      <c r="G136" s="22" t="str">
        <f t="shared" si="48"/>
        <v>Anxiety Index State+WOMAC pain</v>
      </c>
      <c r="H136" s="22" t="s">
        <v>22</v>
      </c>
      <c r="I136" s="23">
        <v>0.19</v>
      </c>
      <c r="J136" s="20">
        <f t="shared" si="49"/>
        <v>0.19</v>
      </c>
      <c r="K136" t="s">
        <v>370</v>
      </c>
      <c r="L136" s="20" t="s">
        <v>399</v>
      </c>
    </row>
    <row r="137" spans="1:12">
      <c r="A137" s="27" t="s">
        <v>152</v>
      </c>
      <c r="B137" s="27">
        <v>2013</v>
      </c>
      <c r="C137" s="27" t="s">
        <v>153</v>
      </c>
      <c r="D137" s="22" t="s">
        <v>154</v>
      </c>
      <c r="E137" s="22" t="s">
        <v>149</v>
      </c>
      <c r="F137" s="22" t="s">
        <v>139</v>
      </c>
      <c r="G137" s="22" t="str">
        <f t="shared" si="48"/>
        <v>Anxiety Index Trait+WOMAC pain</v>
      </c>
      <c r="H137" s="22" t="s">
        <v>22</v>
      </c>
      <c r="I137" s="23">
        <v>0.06</v>
      </c>
      <c r="J137" s="20">
        <f t="shared" si="49"/>
        <v>0.06</v>
      </c>
      <c r="K137" t="s">
        <v>370</v>
      </c>
      <c r="L137" s="20" t="s">
        <v>399</v>
      </c>
    </row>
    <row r="138" spans="1:12">
      <c r="A138" s="27" t="s">
        <v>152</v>
      </c>
      <c r="B138" s="27">
        <v>2013</v>
      </c>
      <c r="C138" s="27" t="s">
        <v>153</v>
      </c>
      <c r="D138" s="22" t="s">
        <v>154</v>
      </c>
      <c r="E138" s="22" t="s">
        <v>151</v>
      </c>
      <c r="F138" s="22" t="s">
        <v>139</v>
      </c>
      <c r="G138" s="22" t="str">
        <f t="shared" si="48"/>
        <v>SCL-90 depression+WOMAC pain</v>
      </c>
      <c r="H138" s="22" t="s">
        <v>22</v>
      </c>
      <c r="I138" s="23">
        <v>0.17</v>
      </c>
      <c r="J138" s="20">
        <f t="shared" si="49"/>
        <v>0.17</v>
      </c>
      <c r="K138" t="s">
        <v>360</v>
      </c>
      <c r="L138" s="20" t="s">
        <v>399</v>
      </c>
    </row>
    <row r="139" spans="1:12">
      <c r="A139" s="27" t="s">
        <v>152</v>
      </c>
      <c r="B139" s="27">
        <v>2013</v>
      </c>
      <c r="C139" s="27" t="s">
        <v>153</v>
      </c>
      <c r="D139" s="22" t="s">
        <v>154</v>
      </c>
      <c r="E139" s="22" t="s">
        <v>150</v>
      </c>
      <c r="F139" s="22" t="s">
        <v>139</v>
      </c>
      <c r="G139" s="22" t="str">
        <f t="shared" si="48"/>
        <v>SCL-90 anxiety+WOMAC pain</v>
      </c>
      <c r="H139" s="22" t="s">
        <v>22</v>
      </c>
      <c r="I139" s="23">
        <v>0.15</v>
      </c>
      <c r="J139" s="20">
        <f t="shared" si="49"/>
        <v>0.15</v>
      </c>
      <c r="K139" t="s">
        <v>370</v>
      </c>
      <c r="L139" s="20" t="s">
        <v>399</v>
      </c>
    </row>
    <row r="140" spans="1:12">
      <c r="A140" s="27" t="s">
        <v>152</v>
      </c>
      <c r="B140" s="27">
        <v>2013</v>
      </c>
      <c r="C140" s="27" t="s">
        <v>153</v>
      </c>
      <c r="D140" s="22" t="s">
        <v>154</v>
      </c>
      <c r="E140" s="22" t="s">
        <v>147</v>
      </c>
      <c r="F140" s="22" t="s">
        <v>146</v>
      </c>
      <c r="G140" s="22" t="str">
        <f t="shared" si="48"/>
        <v>Becks Depression Inventory+WOMAC function</v>
      </c>
      <c r="H140" s="22" t="s">
        <v>22</v>
      </c>
      <c r="I140" s="23">
        <v>0.33</v>
      </c>
      <c r="J140" s="20">
        <f t="shared" si="49"/>
        <v>0.33</v>
      </c>
      <c r="K140" t="s">
        <v>363</v>
      </c>
      <c r="L140" s="20" t="s">
        <v>399</v>
      </c>
    </row>
    <row r="141" spans="1:12">
      <c r="A141" s="27" t="s">
        <v>152</v>
      </c>
      <c r="B141" s="27">
        <v>2013</v>
      </c>
      <c r="C141" s="27" t="s">
        <v>153</v>
      </c>
      <c r="D141" s="22" t="s">
        <v>154</v>
      </c>
      <c r="E141" s="22" t="s">
        <v>148</v>
      </c>
      <c r="F141" s="22" t="s">
        <v>146</v>
      </c>
      <c r="G141" s="22" t="str">
        <f t="shared" si="48"/>
        <v>Anxiety Index State+WOMAC function</v>
      </c>
      <c r="H141" s="22" t="s">
        <v>22</v>
      </c>
      <c r="I141" s="23">
        <v>0.3</v>
      </c>
      <c r="J141" s="20">
        <f t="shared" si="49"/>
        <v>0.3</v>
      </c>
      <c r="K141" t="s">
        <v>373</v>
      </c>
      <c r="L141" s="20" t="s">
        <v>399</v>
      </c>
    </row>
    <row r="142" spans="1:12">
      <c r="A142" s="27" t="s">
        <v>152</v>
      </c>
      <c r="B142" s="27">
        <v>2013</v>
      </c>
      <c r="C142" s="27" t="s">
        <v>153</v>
      </c>
      <c r="D142" s="22" t="s">
        <v>154</v>
      </c>
      <c r="E142" s="22" t="s">
        <v>149</v>
      </c>
      <c r="F142" s="22" t="s">
        <v>146</v>
      </c>
      <c r="G142" s="22" t="str">
        <f t="shared" si="48"/>
        <v>Anxiety Index Trait+WOMAC function</v>
      </c>
      <c r="H142" s="22" t="s">
        <v>22</v>
      </c>
      <c r="I142" s="23">
        <v>0.21</v>
      </c>
      <c r="J142" s="20">
        <f t="shared" si="49"/>
        <v>0.21</v>
      </c>
      <c r="K142" t="s">
        <v>373</v>
      </c>
      <c r="L142" s="20" t="s">
        <v>399</v>
      </c>
    </row>
    <row r="143" spans="1:12">
      <c r="A143" s="27" t="s">
        <v>152</v>
      </c>
      <c r="B143" s="27">
        <v>2013</v>
      </c>
      <c r="C143" s="27" t="s">
        <v>153</v>
      </c>
      <c r="D143" s="22" t="s">
        <v>154</v>
      </c>
      <c r="E143" s="22" t="s">
        <v>151</v>
      </c>
      <c r="F143" s="22" t="s">
        <v>146</v>
      </c>
      <c r="G143" s="22" t="str">
        <f t="shared" si="48"/>
        <v>SCL-90 depression+WOMAC function</v>
      </c>
      <c r="H143" s="22" t="s">
        <v>22</v>
      </c>
      <c r="I143" s="23">
        <v>0.31</v>
      </c>
      <c r="J143" s="20">
        <f t="shared" si="49"/>
        <v>0.31</v>
      </c>
      <c r="K143" t="s">
        <v>363</v>
      </c>
      <c r="L143" s="20" t="s">
        <v>399</v>
      </c>
    </row>
    <row r="144" spans="1:12">
      <c r="A144" s="27" t="s">
        <v>152</v>
      </c>
      <c r="B144" s="27">
        <v>2013</v>
      </c>
      <c r="C144" s="27" t="s">
        <v>153</v>
      </c>
      <c r="D144" s="22" t="s">
        <v>154</v>
      </c>
      <c r="E144" s="22" t="s">
        <v>150</v>
      </c>
      <c r="F144" s="22" t="s">
        <v>146</v>
      </c>
      <c r="G144" s="22" t="str">
        <f t="shared" si="48"/>
        <v>SCL-90 anxiety+WOMAC function</v>
      </c>
      <c r="H144" s="22" t="s">
        <v>22</v>
      </c>
      <c r="I144" s="23">
        <v>0.28999999999999998</v>
      </c>
      <c r="J144" s="20">
        <f t="shared" si="49"/>
        <v>0.28999999999999998</v>
      </c>
      <c r="K144" t="s">
        <v>373</v>
      </c>
      <c r="L144" s="20" t="s">
        <v>399</v>
      </c>
    </row>
    <row r="145" spans="1:12">
      <c r="A145" s="27" t="s">
        <v>158</v>
      </c>
      <c r="B145" s="27">
        <v>2010</v>
      </c>
      <c r="C145" s="27" t="s">
        <v>159</v>
      </c>
      <c r="D145" s="22" t="s">
        <v>160</v>
      </c>
      <c r="E145" s="22" t="s">
        <v>155</v>
      </c>
      <c r="F145" s="22" t="s">
        <v>146</v>
      </c>
      <c r="G145" s="22" t="str">
        <f t="shared" si="48"/>
        <v>HADS Anxiety+WOMAC function</v>
      </c>
      <c r="H145" s="22" t="s">
        <v>157</v>
      </c>
      <c r="I145" s="23">
        <v>0.13</v>
      </c>
      <c r="J145" s="20">
        <f t="shared" si="49"/>
        <v>0.13</v>
      </c>
      <c r="K145" t="s">
        <v>373</v>
      </c>
      <c r="L145" s="20" t="s">
        <v>399</v>
      </c>
    </row>
    <row r="146" spans="1:12">
      <c r="A146" s="27" t="s">
        <v>158</v>
      </c>
      <c r="B146" s="27">
        <v>2010</v>
      </c>
      <c r="C146" s="27" t="s">
        <v>159</v>
      </c>
      <c r="D146" s="22" t="s">
        <v>160</v>
      </c>
      <c r="E146" s="22" t="s">
        <v>156</v>
      </c>
      <c r="F146" s="22" t="s">
        <v>146</v>
      </c>
      <c r="G146" s="22" t="str">
        <f t="shared" si="48"/>
        <v>HADS Depression+WOMAC function</v>
      </c>
      <c r="H146" s="22" t="s">
        <v>157</v>
      </c>
      <c r="I146" s="23">
        <v>0.36</v>
      </c>
      <c r="J146" s="20">
        <f t="shared" si="49"/>
        <v>0.36</v>
      </c>
      <c r="K146" t="s">
        <v>363</v>
      </c>
      <c r="L146" s="20" t="s">
        <v>399</v>
      </c>
    </row>
    <row r="147" spans="1:12">
      <c r="A147" s="27" t="s">
        <v>162</v>
      </c>
      <c r="B147" s="27">
        <v>2009</v>
      </c>
      <c r="C147" s="27" t="s">
        <v>163</v>
      </c>
      <c r="D147" s="22" t="s">
        <v>161</v>
      </c>
      <c r="E147" s="22" t="s">
        <v>155</v>
      </c>
      <c r="F147" s="22" t="s">
        <v>146</v>
      </c>
      <c r="G147" s="22" t="str">
        <f t="shared" si="48"/>
        <v>HADS Anxiety+WOMAC function</v>
      </c>
      <c r="H147" s="22" t="s">
        <v>46</v>
      </c>
      <c r="I147" s="23">
        <v>0.19</v>
      </c>
      <c r="J147" s="20">
        <f t="shared" si="49"/>
        <v>0.19</v>
      </c>
      <c r="K147" t="s">
        <v>373</v>
      </c>
      <c r="L147" s="20" t="s">
        <v>399</v>
      </c>
    </row>
    <row r="148" spans="1:12">
      <c r="A148" s="27" t="s">
        <v>162</v>
      </c>
      <c r="B148" s="27">
        <v>2009</v>
      </c>
      <c r="C148" s="27" t="s">
        <v>163</v>
      </c>
      <c r="D148" s="22" t="s">
        <v>161</v>
      </c>
      <c r="E148" s="22" t="s">
        <v>156</v>
      </c>
      <c r="F148" s="22" t="s">
        <v>146</v>
      </c>
      <c r="G148" s="22" t="str">
        <f t="shared" si="48"/>
        <v>HADS Depression+WOMAC function</v>
      </c>
      <c r="H148" s="22" t="s">
        <v>46</v>
      </c>
      <c r="I148" s="23">
        <v>0.35</v>
      </c>
      <c r="J148" s="20">
        <f t="shared" si="49"/>
        <v>0.35</v>
      </c>
      <c r="K148" t="s">
        <v>363</v>
      </c>
      <c r="L148" s="20" t="s">
        <v>399</v>
      </c>
    </row>
    <row r="149" spans="1:12">
      <c r="A149" s="27" t="s">
        <v>162</v>
      </c>
      <c r="B149" s="27">
        <v>2009</v>
      </c>
      <c r="C149" s="27" t="s">
        <v>163</v>
      </c>
      <c r="D149" s="22" t="s">
        <v>154</v>
      </c>
      <c r="E149" s="22" t="s">
        <v>155</v>
      </c>
      <c r="F149" s="22" t="s">
        <v>146</v>
      </c>
      <c r="G149" s="22" t="str">
        <f t="shared" si="48"/>
        <v>HADS Anxiety+WOMAC function</v>
      </c>
      <c r="H149" s="22" t="s">
        <v>46</v>
      </c>
      <c r="I149" s="23">
        <v>0.36</v>
      </c>
      <c r="J149" s="20">
        <f t="shared" si="49"/>
        <v>0.36</v>
      </c>
      <c r="K149" t="s">
        <v>373</v>
      </c>
      <c r="L149" s="20" t="s">
        <v>399</v>
      </c>
    </row>
    <row r="150" spans="1:12">
      <c r="A150" s="27" t="s">
        <v>162</v>
      </c>
      <c r="B150" s="27">
        <v>2009</v>
      </c>
      <c r="C150" s="27" t="s">
        <v>163</v>
      </c>
      <c r="D150" s="22" t="s">
        <v>154</v>
      </c>
      <c r="E150" s="22" t="s">
        <v>156</v>
      </c>
      <c r="F150" s="22" t="s">
        <v>146</v>
      </c>
      <c r="G150" s="22" t="str">
        <f t="shared" si="48"/>
        <v>HADS Depression+WOMAC function</v>
      </c>
      <c r="H150" s="22" t="s">
        <v>46</v>
      </c>
      <c r="I150" s="23">
        <v>0.47</v>
      </c>
      <c r="J150" s="20">
        <f t="shared" si="49"/>
        <v>0.47</v>
      </c>
      <c r="K150" t="s">
        <v>363</v>
      </c>
      <c r="L150" t="s">
        <v>399</v>
      </c>
    </row>
    <row r="151" spans="1:12">
      <c r="A151" s="27" t="s">
        <v>168</v>
      </c>
      <c r="B151" s="27">
        <v>2004</v>
      </c>
      <c r="C151" s="27" t="s">
        <v>163</v>
      </c>
      <c r="D151" s="22" t="s">
        <v>167</v>
      </c>
      <c r="E151" s="22" t="s">
        <v>164</v>
      </c>
      <c r="F151" s="22" t="s">
        <v>165</v>
      </c>
      <c r="G151" s="22" t="str">
        <f t="shared" si="48"/>
        <v>Beck Depression+Arabic WOMAC pain</v>
      </c>
      <c r="H151" s="22" t="s">
        <v>22</v>
      </c>
      <c r="I151" s="23">
        <v>0.3</v>
      </c>
      <c r="J151" s="20">
        <f t="shared" si="49"/>
        <v>0.3</v>
      </c>
      <c r="K151" t="s">
        <v>360</v>
      </c>
      <c r="L151" s="20" t="s">
        <v>399</v>
      </c>
    </row>
    <row r="152" spans="1:12">
      <c r="A152" s="27" t="s">
        <v>168</v>
      </c>
      <c r="B152" s="27">
        <v>2004</v>
      </c>
      <c r="C152" s="27" t="s">
        <v>163</v>
      </c>
      <c r="D152" s="22" t="s">
        <v>167</v>
      </c>
      <c r="E152" s="22" t="s">
        <v>164</v>
      </c>
      <c r="F152" s="22" t="s">
        <v>166</v>
      </c>
      <c r="G152" s="22" t="str">
        <f t="shared" si="48"/>
        <v>Beck Depression+Arabic WOMAC function</v>
      </c>
      <c r="H152" s="22" t="s">
        <v>22</v>
      </c>
      <c r="I152" s="23">
        <v>0.3</v>
      </c>
      <c r="J152" s="20">
        <f t="shared" si="49"/>
        <v>0.3</v>
      </c>
      <c r="K152" t="s">
        <v>363</v>
      </c>
      <c r="L152" s="20" t="s">
        <v>399</v>
      </c>
    </row>
    <row r="153" spans="1:12">
      <c r="A153" s="27" t="s">
        <v>169</v>
      </c>
      <c r="B153" s="27">
        <v>2011</v>
      </c>
      <c r="C153" s="27" t="s">
        <v>170</v>
      </c>
      <c r="D153" s="22" t="s">
        <v>161</v>
      </c>
      <c r="E153" s="22" t="s">
        <v>32</v>
      </c>
      <c r="F153" s="22" t="s">
        <v>172</v>
      </c>
      <c r="G153" s="22" t="str">
        <f t="shared" si="48"/>
        <v>SF-36 BP+WOMAC Pain - short version</v>
      </c>
      <c r="H153" s="22" t="s">
        <v>22</v>
      </c>
      <c r="I153" s="23">
        <v>-0.48</v>
      </c>
      <c r="J153" s="20">
        <f t="shared" si="49"/>
        <v>-0.48</v>
      </c>
      <c r="K153" t="s">
        <v>390</v>
      </c>
      <c r="L153" t="s">
        <v>399</v>
      </c>
    </row>
    <row r="154" spans="1:12">
      <c r="A154" s="27" t="s">
        <v>169</v>
      </c>
      <c r="B154" s="27">
        <v>2011</v>
      </c>
      <c r="C154" s="27" t="s">
        <v>170</v>
      </c>
      <c r="D154" s="22" t="s">
        <v>161</v>
      </c>
      <c r="E154" s="22" t="s">
        <v>171</v>
      </c>
      <c r="F154" s="22" t="s">
        <v>172</v>
      </c>
      <c r="G154" s="22" t="str">
        <f t="shared" si="48"/>
        <v>SF-36 PF+WOMAC Pain - short version</v>
      </c>
      <c r="H154" s="22" t="s">
        <v>22</v>
      </c>
      <c r="I154" s="23">
        <v>-0.44</v>
      </c>
      <c r="J154" s="20">
        <f t="shared" si="49"/>
        <v>-0.44</v>
      </c>
      <c r="K154" t="s">
        <v>380</v>
      </c>
      <c r="L154" t="s">
        <v>399</v>
      </c>
    </row>
    <row r="155" spans="1:12">
      <c r="A155" s="27" t="s">
        <v>169</v>
      </c>
      <c r="B155" s="27">
        <v>2011</v>
      </c>
      <c r="C155" s="27" t="s">
        <v>170</v>
      </c>
      <c r="D155" s="22" t="s">
        <v>161</v>
      </c>
      <c r="E155" s="22" t="s">
        <v>32</v>
      </c>
      <c r="F155" s="22" t="s">
        <v>173</v>
      </c>
      <c r="G155" s="22" t="str">
        <f t="shared" si="48"/>
        <v>SF-36 BP+WOMAC Function - short version</v>
      </c>
      <c r="H155" s="22" t="s">
        <v>22</v>
      </c>
      <c r="I155" s="23">
        <v>-0.5</v>
      </c>
      <c r="J155" s="20">
        <f t="shared" si="49"/>
        <v>-0.5</v>
      </c>
      <c r="K155" t="s">
        <v>393</v>
      </c>
      <c r="L155" t="s">
        <v>399</v>
      </c>
    </row>
    <row r="156" spans="1:12">
      <c r="A156" s="27" t="s">
        <v>169</v>
      </c>
      <c r="B156" s="27">
        <v>2011</v>
      </c>
      <c r="C156" s="27" t="s">
        <v>170</v>
      </c>
      <c r="D156" s="22" t="s">
        <v>161</v>
      </c>
      <c r="E156" s="22" t="s">
        <v>171</v>
      </c>
      <c r="F156" s="22" t="s">
        <v>173</v>
      </c>
      <c r="G156" s="22" t="str">
        <f t="shared" si="48"/>
        <v>SF-36 PF+WOMAC Function - short version</v>
      </c>
      <c r="H156" s="22" t="s">
        <v>22</v>
      </c>
      <c r="I156" s="23">
        <v>-0.54</v>
      </c>
      <c r="J156" s="20">
        <f t="shared" si="49"/>
        <v>-0.54</v>
      </c>
      <c r="K156" t="s">
        <v>383</v>
      </c>
      <c r="L156" s="20" t="s">
        <v>399</v>
      </c>
    </row>
    <row r="157" spans="1:12">
      <c r="A157" s="27" t="s">
        <v>174</v>
      </c>
      <c r="B157" s="27">
        <v>2008</v>
      </c>
      <c r="C157" s="27" t="s">
        <v>175</v>
      </c>
      <c r="D157" s="22" t="s">
        <v>176</v>
      </c>
      <c r="E157" s="22" t="s">
        <v>171</v>
      </c>
      <c r="F157" s="22" t="s">
        <v>177</v>
      </c>
      <c r="G157" s="22" t="str">
        <f t="shared" si="48"/>
        <v>SF-36 PF+10-m self-preferred speed</v>
      </c>
      <c r="H157" s="22" t="s">
        <v>46</v>
      </c>
      <c r="I157" s="23">
        <v>-0.52</v>
      </c>
      <c r="J157" s="20">
        <f t="shared" si="49"/>
        <v>-0.52</v>
      </c>
      <c r="K157" t="s">
        <v>385</v>
      </c>
      <c r="L157" t="s">
        <v>400</v>
      </c>
    </row>
    <row r="158" spans="1:12">
      <c r="A158" s="27" t="s">
        <v>174</v>
      </c>
      <c r="B158" s="27">
        <v>2008</v>
      </c>
      <c r="C158" s="27" t="s">
        <v>175</v>
      </c>
      <c r="D158" s="22" t="s">
        <v>176</v>
      </c>
      <c r="E158" s="22" t="s">
        <v>171</v>
      </c>
      <c r="F158" s="22" t="s">
        <v>178</v>
      </c>
      <c r="G158" s="22" t="str">
        <f t="shared" si="48"/>
        <v>SF-36 PF+2-minute walk test</v>
      </c>
      <c r="H158" s="22" t="s">
        <v>46</v>
      </c>
      <c r="I158" s="23">
        <v>0.69</v>
      </c>
      <c r="J158" s="20">
        <f t="shared" si="49"/>
        <v>0.69</v>
      </c>
      <c r="K158" t="s">
        <v>384</v>
      </c>
      <c r="L158" t="s">
        <v>400</v>
      </c>
    </row>
    <row r="159" spans="1:12">
      <c r="A159" s="27" t="s">
        <v>180</v>
      </c>
      <c r="B159" s="27">
        <v>2004</v>
      </c>
      <c r="C159" s="27" t="s">
        <v>144</v>
      </c>
      <c r="D159" s="22" t="s">
        <v>133</v>
      </c>
      <c r="E159" s="22" t="s">
        <v>171</v>
      </c>
      <c r="F159" s="22" t="s">
        <v>179</v>
      </c>
      <c r="G159" s="22" t="str">
        <f t="shared" si="48"/>
        <v>SF-36 PF+8-m self-preferred speed</v>
      </c>
      <c r="H159" s="22" t="s">
        <v>22</v>
      </c>
      <c r="I159" s="23">
        <v>-0.44</v>
      </c>
      <c r="J159" s="20">
        <f t="shared" si="49"/>
        <v>-0.44</v>
      </c>
      <c r="K159" t="s">
        <v>385</v>
      </c>
      <c r="L159" t="s">
        <v>399</v>
      </c>
    </row>
    <row r="160" spans="1:12">
      <c r="A160" s="27" t="s">
        <v>181</v>
      </c>
      <c r="B160" s="27">
        <v>2014</v>
      </c>
      <c r="C160" s="27" t="s">
        <v>182</v>
      </c>
      <c r="D160" s="22" t="s">
        <v>133</v>
      </c>
      <c r="E160" s="22" t="s">
        <v>32</v>
      </c>
      <c r="F160" s="22" t="s">
        <v>34</v>
      </c>
      <c r="G160" s="22" t="str">
        <f t="shared" si="48"/>
        <v>SF-36 BP+WOMAC Pain</v>
      </c>
      <c r="H160" s="22" t="s">
        <v>22</v>
      </c>
      <c r="I160" s="23">
        <v>-0.46</v>
      </c>
      <c r="J160" s="20">
        <f t="shared" si="49"/>
        <v>-0.46</v>
      </c>
      <c r="K160" t="s">
        <v>390</v>
      </c>
      <c r="L160" t="s">
        <v>399</v>
      </c>
    </row>
    <row r="161" spans="1:12">
      <c r="A161" s="27" t="s">
        <v>181</v>
      </c>
      <c r="B161" s="27">
        <v>2014</v>
      </c>
      <c r="C161" s="27" t="s">
        <v>182</v>
      </c>
      <c r="D161" s="22" t="s">
        <v>133</v>
      </c>
      <c r="E161" s="22" t="s">
        <v>32</v>
      </c>
      <c r="F161" s="22" t="s">
        <v>35</v>
      </c>
      <c r="G161" s="22" t="str">
        <f t="shared" si="48"/>
        <v>SF-36 BP+WOMAC Function</v>
      </c>
      <c r="H161" s="22" t="s">
        <v>22</v>
      </c>
      <c r="I161" s="23">
        <v>-0.48</v>
      </c>
      <c r="J161" s="20">
        <f t="shared" si="49"/>
        <v>-0.48</v>
      </c>
      <c r="K161" t="s">
        <v>393</v>
      </c>
      <c r="L161" t="s">
        <v>399</v>
      </c>
    </row>
    <row r="162" spans="1:12">
      <c r="A162" s="27" t="s">
        <v>181</v>
      </c>
      <c r="B162" s="27">
        <v>2014</v>
      </c>
      <c r="C162" s="27" t="s">
        <v>182</v>
      </c>
      <c r="D162" s="22" t="s">
        <v>133</v>
      </c>
      <c r="E162" s="22" t="s">
        <v>171</v>
      </c>
      <c r="F162" s="22" t="s">
        <v>34</v>
      </c>
      <c r="G162" s="22" t="str">
        <f t="shared" si="48"/>
        <v>SF-36 PF+WOMAC Pain</v>
      </c>
      <c r="H162" s="22" t="s">
        <v>22</v>
      </c>
      <c r="I162" s="23">
        <v>-0.53</v>
      </c>
      <c r="J162" s="20">
        <f t="shared" si="49"/>
        <v>-0.53</v>
      </c>
      <c r="K162" t="s">
        <v>380</v>
      </c>
      <c r="L162" t="s">
        <v>399</v>
      </c>
    </row>
    <row r="163" spans="1:12">
      <c r="A163" s="27" t="s">
        <v>181</v>
      </c>
      <c r="B163" s="27">
        <v>2014</v>
      </c>
      <c r="C163" s="27" t="s">
        <v>182</v>
      </c>
      <c r="D163" s="22" t="s">
        <v>133</v>
      </c>
      <c r="E163" s="22" t="s">
        <v>171</v>
      </c>
      <c r="F163" s="22" t="s">
        <v>35</v>
      </c>
      <c r="G163" s="22" t="str">
        <f t="shared" si="48"/>
        <v>SF-36 PF+WOMAC Function</v>
      </c>
      <c r="H163" s="22" t="s">
        <v>22</v>
      </c>
      <c r="I163" s="23">
        <v>-0.59</v>
      </c>
      <c r="J163" s="20">
        <f t="shared" si="49"/>
        <v>-0.59</v>
      </c>
      <c r="K163" t="s">
        <v>383</v>
      </c>
      <c r="L163" t="s">
        <v>399</v>
      </c>
    </row>
    <row r="164" spans="1:12">
      <c r="A164" s="27" t="s">
        <v>183</v>
      </c>
      <c r="B164" s="27">
        <v>2010</v>
      </c>
      <c r="C164" s="27" t="s">
        <v>184</v>
      </c>
      <c r="D164" s="22" t="s">
        <v>185</v>
      </c>
      <c r="E164" s="22" t="s">
        <v>32</v>
      </c>
      <c r="F164" s="22" t="s">
        <v>34</v>
      </c>
      <c r="G164" s="22" t="str">
        <f t="shared" si="48"/>
        <v>SF-36 BP+WOMAC Pain</v>
      </c>
      <c r="H164" s="22" t="s">
        <v>46</v>
      </c>
      <c r="I164" s="23">
        <v>-0.59</v>
      </c>
      <c r="J164" s="20">
        <f t="shared" si="49"/>
        <v>-0.59</v>
      </c>
      <c r="K164" t="s">
        <v>390</v>
      </c>
      <c r="L164" s="20" t="s">
        <v>399</v>
      </c>
    </row>
    <row r="165" spans="1:12">
      <c r="A165" s="27" t="s">
        <v>183</v>
      </c>
      <c r="B165" s="27">
        <v>2010</v>
      </c>
      <c r="C165" s="27" t="s">
        <v>184</v>
      </c>
      <c r="D165" s="22" t="s">
        <v>185</v>
      </c>
      <c r="E165" s="22" t="s">
        <v>171</v>
      </c>
      <c r="F165" s="22" t="s">
        <v>34</v>
      </c>
      <c r="G165" s="22" t="str">
        <f t="shared" si="48"/>
        <v>SF-36 PF+WOMAC Pain</v>
      </c>
      <c r="H165" s="22" t="s">
        <v>46</v>
      </c>
      <c r="I165" s="23">
        <v>-0.72</v>
      </c>
      <c r="J165" s="20">
        <f t="shared" si="49"/>
        <v>-0.72</v>
      </c>
      <c r="K165" t="s">
        <v>383</v>
      </c>
      <c r="L165" s="20" t="s">
        <v>399</v>
      </c>
    </row>
    <row r="166" spans="1:12">
      <c r="A166" s="27" t="s">
        <v>183</v>
      </c>
      <c r="B166" s="27">
        <v>2010</v>
      </c>
      <c r="C166" s="27" t="s">
        <v>184</v>
      </c>
      <c r="D166" s="22" t="s">
        <v>185</v>
      </c>
      <c r="E166" s="22" t="s">
        <v>32</v>
      </c>
      <c r="F166" s="22" t="s">
        <v>35</v>
      </c>
      <c r="G166" s="22" t="str">
        <f t="shared" si="48"/>
        <v>SF-36 BP+WOMAC Function</v>
      </c>
      <c r="H166" s="22" t="s">
        <v>46</v>
      </c>
      <c r="I166" s="23">
        <v>-0.63</v>
      </c>
      <c r="J166" s="20">
        <f t="shared" si="49"/>
        <v>-0.63</v>
      </c>
      <c r="K166" t="s">
        <v>393</v>
      </c>
      <c r="L166" t="s">
        <v>399</v>
      </c>
    </row>
    <row r="167" spans="1:12">
      <c r="A167" s="27" t="s">
        <v>183</v>
      </c>
      <c r="B167" s="27">
        <v>2010</v>
      </c>
      <c r="C167" s="27" t="s">
        <v>184</v>
      </c>
      <c r="D167" s="22" t="s">
        <v>185</v>
      </c>
      <c r="E167" s="22" t="s">
        <v>171</v>
      </c>
      <c r="F167" s="22" t="s">
        <v>35</v>
      </c>
      <c r="G167" s="22" t="str">
        <f t="shared" si="48"/>
        <v>SF-36 PF+WOMAC Function</v>
      </c>
      <c r="H167" s="22" t="s">
        <v>46</v>
      </c>
      <c r="I167" s="23">
        <v>-0.68</v>
      </c>
      <c r="J167" s="20">
        <f t="shared" si="49"/>
        <v>-0.68</v>
      </c>
      <c r="K167" t="s">
        <v>383</v>
      </c>
      <c r="L167" t="s">
        <v>399</v>
      </c>
    </row>
    <row r="168" spans="1:12">
      <c r="A168" s="27" t="s">
        <v>183</v>
      </c>
      <c r="B168" s="27">
        <v>2010</v>
      </c>
      <c r="C168" s="27" t="s">
        <v>184</v>
      </c>
      <c r="D168" s="22" t="s">
        <v>133</v>
      </c>
      <c r="E168" s="22" t="s">
        <v>32</v>
      </c>
      <c r="F168" s="22" t="s">
        <v>34</v>
      </c>
      <c r="G168" s="22" t="str">
        <f t="shared" si="48"/>
        <v>SF-36 BP+WOMAC Pain</v>
      </c>
      <c r="H168" s="22" t="s">
        <v>46</v>
      </c>
      <c r="I168" s="23">
        <v>-0.6</v>
      </c>
      <c r="J168" s="20">
        <f t="shared" si="49"/>
        <v>-0.6</v>
      </c>
      <c r="K168" t="s">
        <v>390</v>
      </c>
      <c r="L168" s="20" t="s">
        <v>399</v>
      </c>
    </row>
    <row r="169" spans="1:12">
      <c r="A169" s="27" t="s">
        <v>183</v>
      </c>
      <c r="B169" s="27">
        <v>2010</v>
      </c>
      <c r="C169" s="27" t="s">
        <v>184</v>
      </c>
      <c r="D169" s="22" t="s">
        <v>133</v>
      </c>
      <c r="E169" s="22" t="s">
        <v>32</v>
      </c>
      <c r="F169" s="22" t="s">
        <v>35</v>
      </c>
      <c r="G169" s="22" t="str">
        <f t="shared" si="48"/>
        <v>SF-36 BP+WOMAC Function</v>
      </c>
      <c r="H169" s="22" t="s">
        <v>46</v>
      </c>
      <c r="I169" s="23">
        <v>-0.66</v>
      </c>
      <c r="J169" s="20">
        <f t="shared" si="49"/>
        <v>-0.66</v>
      </c>
      <c r="K169" t="s">
        <v>393</v>
      </c>
      <c r="L169" t="s">
        <v>399</v>
      </c>
    </row>
    <row r="170" spans="1:12">
      <c r="A170" s="27" t="s">
        <v>183</v>
      </c>
      <c r="B170" s="27">
        <v>2010</v>
      </c>
      <c r="C170" s="27" t="s">
        <v>184</v>
      </c>
      <c r="D170" s="22" t="s">
        <v>133</v>
      </c>
      <c r="E170" s="22" t="s">
        <v>171</v>
      </c>
      <c r="F170" s="22" t="s">
        <v>34</v>
      </c>
      <c r="G170" s="22" t="str">
        <f t="shared" si="48"/>
        <v>SF-36 PF+WOMAC Pain</v>
      </c>
      <c r="H170" s="22" t="s">
        <v>46</v>
      </c>
      <c r="I170" s="23">
        <v>-0.56999999999999995</v>
      </c>
      <c r="J170" s="20">
        <f t="shared" si="49"/>
        <v>-0.56999999999999995</v>
      </c>
      <c r="K170" t="s">
        <v>380</v>
      </c>
      <c r="L170" s="20" t="s">
        <v>399</v>
      </c>
    </row>
    <row r="171" spans="1:12">
      <c r="A171" s="27" t="s">
        <v>183</v>
      </c>
      <c r="B171" s="27">
        <v>2010</v>
      </c>
      <c r="C171" s="27" t="s">
        <v>184</v>
      </c>
      <c r="D171" s="22" t="s">
        <v>133</v>
      </c>
      <c r="E171" s="22" t="s">
        <v>171</v>
      </c>
      <c r="F171" s="22" t="s">
        <v>35</v>
      </c>
      <c r="G171" s="22" t="str">
        <f t="shared" si="48"/>
        <v>SF-36 PF+WOMAC Function</v>
      </c>
      <c r="H171" s="22" t="s">
        <v>46</v>
      </c>
      <c r="I171" s="23">
        <v>-0.76</v>
      </c>
      <c r="J171" s="20">
        <f t="shared" si="49"/>
        <v>-0.76</v>
      </c>
      <c r="K171" t="s">
        <v>383</v>
      </c>
      <c r="L171" s="20" t="s">
        <v>399</v>
      </c>
    </row>
    <row r="172" spans="1:12">
      <c r="A172" s="27" t="s">
        <v>187</v>
      </c>
      <c r="B172" s="27">
        <v>2009</v>
      </c>
      <c r="C172" s="27" t="s">
        <v>186</v>
      </c>
      <c r="D172" s="22" t="s">
        <v>185</v>
      </c>
      <c r="E172" s="22" t="s">
        <v>32</v>
      </c>
      <c r="F172" s="22" t="s">
        <v>179</v>
      </c>
      <c r="G172" s="22" t="str">
        <f t="shared" si="48"/>
        <v>SF-36 BP+8-m self-preferred speed</v>
      </c>
      <c r="H172" s="22" t="s">
        <v>46</v>
      </c>
      <c r="I172" s="23">
        <v>0.15</v>
      </c>
      <c r="J172" s="20">
        <f t="shared" si="49"/>
        <v>0.15</v>
      </c>
      <c r="K172" t="s">
        <v>395</v>
      </c>
      <c r="L172" s="20" t="s">
        <v>399</v>
      </c>
    </row>
    <row r="173" spans="1:12">
      <c r="A173" s="27" t="s">
        <v>187</v>
      </c>
      <c r="B173" s="27">
        <v>2009</v>
      </c>
      <c r="C173" s="27" t="s">
        <v>186</v>
      </c>
      <c r="D173" s="22" t="s">
        <v>185</v>
      </c>
      <c r="E173" s="22" t="s">
        <v>32</v>
      </c>
      <c r="F173" s="22" t="s">
        <v>35</v>
      </c>
      <c r="G173" s="22" t="str">
        <f t="shared" si="48"/>
        <v>SF-36 BP+WOMAC Function</v>
      </c>
      <c r="H173" s="22" t="s">
        <v>46</v>
      </c>
      <c r="I173" s="23">
        <v>0.64</v>
      </c>
      <c r="J173" s="20">
        <f t="shared" si="49"/>
        <v>0.64</v>
      </c>
      <c r="K173" t="s">
        <v>393</v>
      </c>
      <c r="L173" s="20" t="s">
        <v>399</v>
      </c>
    </row>
    <row r="174" spans="1:12">
      <c r="A174" s="27" t="s">
        <v>187</v>
      </c>
      <c r="B174" s="27">
        <v>2009</v>
      </c>
      <c r="C174" s="27" t="s">
        <v>186</v>
      </c>
      <c r="D174" s="22" t="s">
        <v>185</v>
      </c>
      <c r="E174" s="22" t="s">
        <v>171</v>
      </c>
      <c r="F174" s="22" t="s">
        <v>35</v>
      </c>
      <c r="G174" s="22" t="str">
        <f t="shared" si="48"/>
        <v>SF-36 PF+WOMAC Function</v>
      </c>
      <c r="H174" s="22" t="s">
        <v>46</v>
      </c>
      <c r="I174" s="23">
        <v>0.73</v>
      </c>
      <c r="J174" s="20">
        <f t="shared" si="49"/>
        <v>0.73</v>
      </c>
      <c r="K174" t="s">
        <v>383</v>
      </c>
      <c r="L174" s="20" t="s">
        <v>399</v>
      </c>
    </row>
    <row r="175" spans="1:12">
      <c r="A175" s="27" t="s">
        <v>190</v>
      </c>
      <c r="B175" s="27">
        <v>2007</v>
      </c>
      <c r="C175" s="27" t="s">
        <v>191</v>
      </c>
      <c r="D175" s="22" t="s">
        <v>133</v>
      </c>
      <c r="E175" s="22" t="s">
        <v>171</v>
      </c>
      <c r="F175" s="22" t="s">
        <v>188</v>
      </c>
      <c r="G175" s="22" t="str">
        <f t="shared" si="48"/>
        <v>SF-36 PF+6 minute walk test</v>
      </c>
      <c r="H175" s="22" t="s">
        <v>189</v>
      </c>
      <c r="I175" s="23">
        <v>-0.73</v>
      </c>
      <c r="J175" s="20">
        <f t="shared" si="49"/>
        <v>-0.73</v>
      </c>
      <c r="K175" t="s">
        <v>384</v>
      </c>
      <c r="L175" s="20" t="s">
        <v>399</v>
      </c>
    </row>
    <row r="176" spans="1:12">
      <c r="A176" s="27" t="s">
        <v>190</v>
      </c>
      <c r="B176" s="27">
        <v>2007</v>
      </c>
      <c r="C176" s="27" t="s">
        <v>191</v>
      </c>
      <c r="D176" s="22" t="s">
        <v>133</v>
      </c>
      <c r="E176" s="22" t="s">
        <v>32</v>
      </c>
      <c r="F176" s="22" t="s">
        <v>188</v>
      </c>
      <c r="G176" s="22" t="str">
        <f t="shared" si="48"/>
        <v>SF-36 BP+6 minute walk test</v>
      </c>
      <c r="H176" s="22" t="s">
        <v>189</v>
      </c>
      <c r="I176" s="23">
        <v>-0.42</v>
      </c>
      <c r="J176" s="20">
        <f t="shared" si="49"/>
        <v>-0.42</v>
      </c>
      <c r="K176" t="s">
        <v>394</v>
      </c>
      <c r="L176" t="s">
        <v>399</v>
      </c>
    </row>
    <row r="177" spans="1:12">
      <c r="A177" s="27" t="s">
        <v>190</v>
      </c>
      <c r="B177" s="27">
        <v>2007</v>
      </c>
      <c r="C177" s="27" t="s">
        <v>191</v>
      </c>
      <c r="D177" s="22" t="s">
        <v>133</v>
      </c>
      <c r="E177" s="22" t="s">
        <v>132</v>
      </c>
      <c r="F177" s="22" t="s">
        <v>188</v>
      </c>
      <c r="G177" s="22" t="str">
        <f t="shared" si="48"/>
        <v>SF-36 MH+6 minute walk test</v>
      </c>
      <c r="H177" s="22" t="s">
        <v>189</v>
      </c>
      <c r="I177" s="23">
        <v>0.37</v>
      </c>
      <c r="J177" s="20">
        <f t="shared" si="49"/>
        <v>0.37</v>
      </c>
      <c r="K177" t="s">
        <v>364</v>
      </c>
      <c r="L177" t="s">
        <v>399</v>
      </c>
    </row>
    <row r="178" spans="1:12" s="20" customFormat="1">
      <c r="A178" s="27" t="s">
        <v>190</v>
      </c>
      <c r="B178" s="27">
        <v>2007</v>
      </c>
      <c r="C178" s="27" t="s">
        <v>191</v>
      </c>
      <c r="D178" s="22" t="s">
        <v>133</v>
      </c>
      <c r="E178" s="22" t="s">
        <v>132</v>
      </c>
      <c r="F178" s="22" t="s">
        <v>188</v>
      </c>
      <c r="G178" s="22"/>
      <c r="H178" s="22"/>
      <c r="I178" s="23">
        <v>0.37</v>
      </c>
      <c r="J178" s="20">
        <f t="shared" si="49"/>
        <v>0.37</v>
      </c>
      <c r="K178" s="20" t="s">
        <v>374</v>
      </c>
      <c r="L178" s="20" t="s">
        <v>399</v>
      </c>
    </row>
    <row r="179" spans="1:12">
      <c r="A179" s="27" t="s">
        <v>192</v>
      </c>
      <c r="B179" s="27">
        <v>2001</v>
      </c>
      <c r="C179" s="27" t="s">
        <v>193</v>
      </c>
      <c r="D179" s="22" t="s">
        <v>194</v>
      </c>
      <c r="E179" s="22" t="s">
        <v>32</v>
      </c>
      <c r="F179" s="22" t="s">
        <v>34</v>
      </c>
      <c r="G179" s="22" t="str">
        <f t="shared" si="48"/>
        <v>SF-36 BP+WOMAC Pain</v>
      </c>
      <c r="H179" s="22" t="s">
        <v>46</v>
      </c>
      <c r="I179" s="23">
        <v>0.5</v>
      </c>
      <c r="J179" s="20">
        <f t="shared" si="49"/>
        <v>0.5</v>
      </c>
      <c r="K179" t="s">
        <v>390</v>
      </c>
      <c r="L179" t="s">
        <v>399</v>
      </c>
    </row>
    <row r="180" spans="1:12">
      <c r="A180" s="27" t="s">
        <v>192</v>
      </c>
      <c r="B180" s="27">
        <v>2001</v>
      </c>
      <c r="C180" s="27" t="s">
        <v>193</v>
      </c>
      <c r="D180" s="22" t="s">
        <v>194</v>
      </c>
      <c r="E180" s="22" t="s">
        <v>171</v>
      </c>
      <c r="F180" s="22" t="s">
        <v>34</v>
      </c>
      <c r="G180" s="22" t="str">
        <f t="shared" si="48"/>
        <v>SF-36 PF+WOMAC Pain</v>
      </c>
      <c r="H180" s="22" t="s">
        <v>46</v>
      </c>
      <c r="I180" s="23">
        <v>0.45</v>
      </c>
      <c r="J180" s="20">
        <f t="shared" si="49"/>
        <v>0.45</v>
      </c>
      <c r="K180" t="s">
        <v>380</v>
      </c>
      <c r="L180" t="s">
        <v>399</v>
      </c>
    </row>
    <row r="181" spans="1:12">
      <c r="A181" s="27" t="s">
        <v>192</v>
      </c>
      <c r="B181" s="27">
        <v>2001</v>
      </c>
      <c r="C181" s="27" t="s">
        <v>193</v>
      </c>
      <c r="D181" s="22" t="s">
        <v>194</v>
      </c>
      <c r="E181" s="22" t="s">
        <v>32</v>
      </c>
      <c r="F181" s="22" t="s">
        <v>35</v>
      </c>
      <c r="G181" s="22" t="str">
        <f t="shared" si="48"/>
        <v>SF-36 BP+WOMAC Function</v>
      </c>
      <c r="H181" s="22" t="s">
        <v>46</v>
      </c>
      <c r="I181" s="23">
        <v>0.62</v>
      </c>
      <c r="J181" s="20">
        <f t="shared" si="49"/>
        <v>0.62</v>
      </c>
      <c r="K181" t="s">
        <v>393</v>
      </c>
      <c r="L181" t="s">
        <v>399</v>
      </c>
    </row>
    <row r="182" spans="1:12">
      <c r="A182" s="27" t="s">
        <v>192</v>
      </c>
      <c r="B182" s="27">
        <v>2001</v>
      </c>
      <c r="C182" s="27" t="s">
        <v>193</v>
      </c>
      <c r="D182" s="22" t="s">
        <v>194</v>
      </c>
      <c r="E182" s="22" t="s">
        <v>171</v>
      </c>
      <c r="F182" s="22" t="s">
        <v>35</v>
      </c>
      <c r="G182" s="22" t="str">
        <f t="shared" si="48"/>
        <v>SF-36 PF+WOMAC Function</v>
      </c>
      <c r="H182" s="22" t="s">
        <v>46</v>
      </c>
      <c r="I182" s="23">
        <v>0.69</v>
      </c>
      <c r="J182" s="20">
        <f t="shared" si="49"/>
        <v>0.69</v>
      </c>
      <c r="K182" t="s">
        <v>383</v>
      </c>
      <c r="L182" s="20" t="s">
        <v>399</v>
      </c>
    </row>
    <row r="183" spans="1:12">
      <c r="A183" s="27" t="s">
        <v>195</v>
      </c>
      <c r="B183" s="27">
        <v>2012</v>
      </c>
      <c r="C183" s="27" t="s">
        <v>196</v>
      </c>
      <c r="D183" s="22" t="s">
        <v>197</v>
      </c>
      <c r="E183" s="22" t="s">
        <v>33</v>
      </c>
      <c r="F183" s="22" t="s">
        <v>198</v>
      </c>
      <c r="G183" s="22" t="str">
        <f t="shared" si="48"/>
        <v>SF-36 PCS+SCL-90-R Anxiety</v>
      </c>
      <c r="H183" s="22" t="s">
        <v>46</v>
      </c>
      <c r="I183" s="23">
        <v>-0.22</v>
      </c>
      <c r="J183" s="20">
        <f t="shared" si="49"/>
        <v>-0.22</v>
      </c>
      <c r="K183" t="s">
        <v>371</v>
      </c>
      <c r="L183" s="20" t="s">
        <v>400</v>
      </c>
    </row>
    <row r="184" spans="1:12" s="20" customFormat="1">
      <c r="A184" s="27" t="s">
        <v>195</v>
      </c>
      <c r="B184" s="27">
        <v>2012</v>
      </c>
      <c r="C184" s="27" t="s">
        <v>196</v>
      </c>
      <c r="D184" s="22" t="s">
        <v>197</v>
      </c>
      <c r="E184" s="22" t="s">
        <v>33</v>
      </c>
      <c r="F184" s="22" t="s">
        <v>198</v>
      </c>
      <c r="G184" s="22"/>
      <c r="H184" s="22"/>
      <c r="I184" s="23">
        <v>-0.22</v>
      </c>
      <c r="J184" s="20">
        <f t="shared" ref="J184" si="56">I184</f>
        <v>-0.22</v>
      </c>
      <c r="K184" s="20" t="s">
        <v>372</v>
      </c>
      <c r="L184" s="20" t="s">
        <v>400</v>
      </c>
    </row>
    <row r="185" spans="1:12">
      <c r="A185" s="27" t="s">
        <v>195</v>
      </c>
      <c r="B185" s="27">
        <v>2012</v>
      </c>
      <c r="C185" s="27" t="s">
        <v>196</v>
      </c>
      <c r="D185" s="22" t="s">
        <v>197</v>
      </c>
      <c r="E185" s="22" t="s">
        <v>33</v>
      </c>
      <c r="F185" s="22" t="s">
        <v>199</v>
      </c>
      <c r="G185" s="22" t="str">
        <f t="shared" si="48"/>
        <v>SF-36 PCS+SCL-90-R Depression</v>
      </c>
      <c r="H185" s="22" t="s">
        <v>46</v>
      </c>
      <c r="I185" s="23">
        <v>-0.31</v>
      </c>
      <c r="J185" s="20">
        <f t="shared" ref="J185:J238" si="57">I185</f>
        <v>-0.31</v>
      </c>
      <c r="K185" t="s">
        <v>361</v>
      </c>
      <c r="L185" s="20" t="s">
        <v>400</v>
      </c>
    </row>
    <row r="186" spans="1:12" s="20" customFormat="1">
      <c r="A186" s="27" t="s">
        <v>195</v>
      </c>
      <c r="B186" s="27">
        <v>2012</v>
      </c>
      <c r="C186" s="27" t="s">
        <v>196</v>
      </c>
      <c r="D186" s="22" t="s">
        <v>197</v>
      </c>
      <c r="E186" s="22" t="s">
        <v>33</v>
      </c>
      <c r="F186" s="22" t="s">
        <v>199</v>
      </c>
      <c r="G186" s="22"/>
      <c r="H186" s="22"/>
      <c r="I186" s="23">
        <v>-0.31</v>
      </c>
      <c r="J186" s="20">
        <f t="shared" ref="J186" si="58">I186</f>
        <v>-0.31</v>
      </c>
      <c r="K186" s="20" t="s">
        <v>362</v>
      </c>
      <c r="L186" s="20" t="s">
        <v>400</v>
      </c>
    </row>
    <row r="187" spans="1:12">
      <c r="A187" s="27" t="s">
        <v>195</v>
      </c>
      <c r="B187" s="27">
        <v>2012</v>
      </c>
      <c r="C187" s="27" t="s">
        <v>196</v>
      </c>
      <c r="D187" s="22" t="s">
        <v>197</v>
      </c>
      <c r="E187" s="22" t="s">
        <v>38</v>
      </c>
      <c r="F187" s="22" t="s">
        <v>198</v>
      </c>
      <c r="G187" s="22" t="str">
        <f t="shared" ref="G187:G238" si="59">E187&amp;"+"&amp;F187</f>
        <v>SF-36 MCS+SCL-90-R Anxiety</v>
      </c>
      <c r="H187" s="22" t="s">
        <v>46</v>
      </c>
      <c r="I187" s="23">
        <v>-0.39</v>
      </c>
      <c r="J187" s="20">
        <f t="shared" si="57"/>
        <v>-0.39</v>
      </c>
      <c r="K187" t="s">
        <v>378</v>
      </c>
      <c r="L187" s="20" t="s">
        <v>400</v>
      </c>
    </row>
    <row r="188" spans="1:12">
      <c r="A188" s="27" t="s">
        <v>195</v>
      </c>
      <c r="B188" s="27">
        <v>2012</v>
      </c>
      <c r="C188" s="27" t="s">
        <v>196</v>
      </c>
      <c r="D188" s="22" t="s">
        <v>197</v>
      </c>
      <c r="E188" s="22" t="s">
        <v>38</v>
      </c>
      <c r="F188" s="22" t="s">
        <v>199</v>
      </c>
      <c r="G188" s="22" t="str">
        <f t="shared" si="59"/>
        <v>SF-36 MCS+SCL-90-R Depression</v>
      </c>
      <c r="H188" s="22" t="s">
        <v>46</v>
      </c>
      <c r="I188" s="23">
        <v>-0.56000000000000005</v>
      </c>
      <c r="J188" s="20">
        <f t="shared" si="57"/>
        <v>-0.56000000000000005</v>
      </c>
      <c r="K188" t="s">
        <v>368</v>
      </c>
      <c r="L188" s="20" t="s">
        <v>400</v>
      </c>
    </row>
    <row r="189" spans="1:12">
      <c r="A189" s="27" t="s">
        <v>200</v>
      </c>
      <c r="B189" s="27">
        <v>2011</v>
      </c>
      <c r="C189" s="27" t="s">
        <v>170</v>
      </c>
      <c r="D189" s="22" t="s">
        <v>201</v>
      </c>
      <c r="E189" s="22" t="s">
        <v>202</v>
      </c>
      <c r="F189" s="22" t="s">
        <v>203</v>
      </c>
      <c r="G189" s="22" t="str">
        <f t="shared" si="59"/>
        <v>SF-12v2 PCS+SF-12v2 BP</v>
      </c>
      <c r="H189" s="22" t="s">
        <v>22</v>
      </c>
      <c r="I189" s="23">
        <v>0.75</v>
      </c>
      <c r="J189" s="20">
        <f t="shared" si="57"/>
        <v>0.75</v>
      </c>
      <c r="K189" t="s">
        <v>391</v>
      </c>
      <c r="L189" t="s">
        <v>401</v>
      </c>
    </row>
    <row r="190" spans="1:12" s="20" customFormat="1">
      <c r="A190" s="27" t="s">
        <v>200</v>
      </c>
      <c r="B190" s="27">
        <v>2011</v>
      </c>
      <c r="C190" s="27" t="s">
        <v>170</v>
      </c>
      <c r="D190" s="22" t="s">
        <v>201</v>
      </c>
      <c r="E190" s="22" t="s">
        <v>202</v>
      </c>
      <c r="F190" s="22" t="s">
        <v>203</v>
      </c>
      <c r="G190" s="22"/>
      <c r="H190" s="22"/>
      <c r="I190" s="23">
        <v>0.75</v>
      </c>
      <c r="J190" s="20">
        <f t="shared" ref="J190" si="60">I190</f>
        <v>0.75</v>
      </c>
      <c r="K190" s="20" t="s">
        <v>392</v>
      </c>
      <c r="L190" s="20" t="s">
        <v>401</v>
      </c>
    </row>
    <row r="191" spans="1:12" s="20" customFormat="1">
      <c r="A191" s="27" t="s">
        <v>200</v>
      </c>
      <c r="B191" s="27">
        <v>2011</v>
      </c>
      <c r="C191" s="27" t="s">
        <v>170</v>
      </c>
      <c r="D191" s="22" t="s">
        <v>201</v>
      </c>
      <c r="E191" s="22" t="s">
        <v>202</v>
      </c>
      <c r="F191" s="22" t="s">
        <v>203</v>
      </c>
      <c r="G191" s="22"/>
      <c r="H191" s="22"/>
      <c r="I191" s="23">
        <v>0.75</v>
      </c>
      <c r="J191" s="20">
        <f t="shared" ref="J191" si="61">I191</f>
        <v>0.75</v>
      </c>
      <c r="K191" s="20" t="s">
        <v>379</v>
      </c>
      <c r="L191" s="20" t="s">
        <v>401</v>
      </c>
    </row>
    <row r="192" spans="1:12">
      <c r="A192" s="27" t="s">
        <v>200</v>
      </c>
      <c r="B192" s="27">
        <v>2011</v>
      </c>
      <c r="C192" s="27" t="s">
        <v>170</v>
      </c>
      <c r="D192" s="22" t="s">
        <v>201</v>
      </c>
      <c r="E192" s="22" t="s">
        <v>202</v>
      </c>
      <c r="F192" s="22" t="s">
        <v>204</v>
      </c>
      <c r="G192" s="22" t="str">
        <f t="shared" si="59"/>
        <v>SF-12v2 PCS+SF-12v2 PF (stratified into 2 domains)</v>
      </c>
      <c r="H192" s="22" t="s">
        <v>22</v>
      </c>
      <c r="I192" s="23" t="s">
        <v>205</v>
      </c>
      <c r="J192" s="20">
        <v>0.80500000000000005</v>
      </c>
      <c r="K192" t="s">
        <v>381</v>
      </c>
      <c r="L192" s="20" t="s">
        <v>401</v>
      </c>
    </row>
    <row r="193" spans="1:12" s="20" customFormat="1">
      <c r="A193" s="27" t="s">
        <v>200</v>
      </c>
      <c r="B193" s="27">
        <v>2011</v>
      </c>
      <c r="C193" s="27" t="s">
        <v>170</v>
      </c>
      <c r="D193" s="22" t="s">
        <v>201</v>
      </c>
      <c r="E193" s="22" t="s">
        <v>202</v>
      </c>
      <c r="F193" s="22" t="s">
        <v>204</v>
      </c>
      <c r="G193" s="22"/>
      <c r="H193" s="22"/>
      <c r="I193" s="23"/>
      <c r="J193" s="20">
        <v>0.80500000000000005</v>
      </c>
      <c r="K193" s="20" t="s">
        <v>382</v>
      </c>
      <c r="L193" s="20" t="s">
        <v>401</v>
      </c>
    </row>
    <row r="194" spans="1:12">
      <c r="A194" s="27" t="s">
        <v>200</v>
      </c>
      <c r="B194" s="27">
        <v>2011</v>
      </c>
      <c r="C194" s="27" t="s">
        <v>170</v>
      </c>
      <c r="D194" s="22" t="s">
        <v>201</v>
      </c>
      <c r="E194" s="22" t="s">
        <v>206</v>
      </c>
      <c r="F194" s="22" t="s">
        <v>203</v>
      </c>
      <c r="G194" s="22" t="str">
        <f t="shared" si="59"/>
        <v>SF-12v2 MCS+SF-12v2 BP</v>
      </c>
      <c r="H194" s="22" t="s">
        <v>22</v>
      </c>
      <c r="I194" s="23">
        <v>0.36</v>
      </c>
      <c r="J194" s="20">
        <f t="shared" si="57"/>
        <v>0.36</v>
      </c>
      <c r="K194" t="s">
        <v>398</v>
      </c>
      <c r="L194" t="s">
        <v>401</v>
      </c>
    </row>
    <row r="195" spans="1:12">
      <c r="A195" s="27" t="s">
        <v>200</v>
      </c>
      <c r="B195" s="27">
        <v>2011</v>
      </c>
      <c r="C195" s="27" t="s">
        <v>170</v>
      </c>
      <c r="D195" s="22" t="s">
        <v>201</v>
      </c>
      <c r="E195" s="22" t="s">
        <v>206</v>
      </c>
      <c r="F195" s="22" t="s">
        <v>204</v>
      </c>
      <c r="G195" s="22" t="str">
        <f t="shared" si="59"/>
        <v>SF-12v2 MCS+SF-12v2 PF (stratified into 2 domains)</v>
      </c>
      <c r="H195" s="22" t="s">
        <v>22</v>
      </c>
      <c r="I195" s="22" t="s">
        <v>207</v>
      </c>
      <c r="J195" s="20">
        <f>0.145</f>
        <v>0.14499999999999999</v>
      </c>
      <c r="K195" t="s">
        <v>388</v>
      </c>
      <c r="L195" s="20" t="s">
        <v>401</v>
      </c>
    </row>
    <row r="196" spans="1:12">
      <c r="A196" s="27" t="s">
        <v>208</v>
      </c>
      <c r="B196" s="27">
        <v>2009</v>
      </c>
      <c r="C196" s="27" t="s">
        <v>410</v>
      </c>
      <c r="D196" s="22" t="s">
        <v>211</v>
      </c>
      <c r="E196" s="22" t="s">
        <v>209</v>
      </c>
      <c r="F196" s="22" t="s">
        <v>32</v>
      </c>
      <c r="G196" s="22" t="str">
        <f t="shared" si="59"/>
        <v>MOODS Depressive Component+SF-36 BP</v>
      </c>
      <c r="H196" s="22" t="s">
        <v>46</v>
      </c>
      <c r="I196" s="23">
        <v>0.22</v>
      </c>
      <c r="J196" s="20">
        <f t="shared" si="57"/>
        <v>0.22</v>
      </c>
      <c r="K196" t="s">
        <v>359</v>
      </c>
      <c r="L196" t="s">
        <v>400</v>
      </c>
    </row>
    <row r="197" spans="1:12" s="20" customFormat="1">
      <c r="A197" s="27" t="s">
        <v>208</v>
      </c>
      <c r="B197" s="27">
        <v>2009</v>
      </c>
      <c r="C197" s="27" t="s">
        <v>410</v>
      </c>
      <c r="D197" s="22" t="s">
        <v>211</v>
      </c>
      <c r="E197" s="22" t="s">
        <v>209</v>
      </c>
      <c r="F197" s="22" t="s">
        <v>32</v>
      </c>
      <c r="G197" s="22"/>
      <c r="H197" s="22"/>
      <c r="I197" s="23">
        <v>0.22</v>
      </c>
      <c r="J197" s="20">
        <f t="shared" si="57"/>
        <v>0.22</v>
      </c>
      <c r="K197" s="20" t="s">
        <v>397</v>
      </c>
      <c r="L197" s="20" t="s">
        <v>400</v>
      </c>
    </row>
    <row r="198" spans="1:12">
      <c r="A198" s="27" t="s">
        <v>208</v>
      </c>
      <c r="B198" s="27">
        <v>2009</v>
      </c>
      <c r="C198" s="27" t="s">
        <v>410</v>
      </c>
      <c r="D198" s="22" t="s">
        <v>211</v>
      </c>
      <c r="E198" s="22" t="s">
        <v>209</v>
      </c>
      <c r="F198" s="22" t="s">
        <v>210</v>
      </c>
      <c r="G198" s="22" t="str">
        <f t="shared" si="59"/>
        <v>MOODS Depressive Component+Sf-36 MCS</v>
      </c>
      <c r="H198" s="22" t="s">
        <v>46</v>
      </c>
      <c r="I198" s="23">
        <v>-0.54</v>
      </c>
      <c r="J198" s="20">
        <f t="shared" si="57"/>
        <v>-0.54</v>
      </c>
      <c r="K198" t="s">
        <v>368</v>
      </c>
      <c r="L198" s="20" t="s">
        <v>400</v>
      </c>
    </row>
    <row r="199" spans="1:12">
      <c r="A199" s="27" t="s">
        <v>208</v>
      </c>
      <c r="B199" s="27">
        <v>2009</v>
      </c>
      <c r="C199" s="27" t="s">
        <v>410</v>
      </c>
      <c r="D199" s="22" t="s">
        <v>211</v>
      </c>
      <c r="E199" s="22" t="s">
        <v>209</v>
      </c>
      <c r="F199" s="22" t="s">
        <v>33</v>
      </c>
      <c r="G199" s="22" t="str">
        <f t="shared" si="59"/>
        <v>MOODS Depressive Component+SF-36 PCS</v>
      </c>
      <c r="H199" s="22" t="s">
        <v>46</v>
      </c>
      <c r="I199" s="22" t="s">
        <v>212</v>
      </c>
      <c r="J199" s="20">
        <v>0</v>
      </c>
      <c r="K199" t="s">
        <v>361</v>
      </c>
      <c r="L199" s="20" t="s">
        <v>400</v>
      </c>
    </row>
    <row r="200" spans="1:12" s="20" customFormat="1">
      <c r="A200" s="27" t="s">
        <v>208</v>
      </c>
      <c r="B200" s="27">
        <v>2009</v>
      </c>
      <c r="C200" s="27" t="s">
        <v>410</v>
      </c>
      <c r="D200" s="22" t="s">
        <v>211</v>
      </c>
      <c r="E200" s="22" t="s">
        <v>209</v>
      </c>
      <c r="F200" s="22" t="s">
        <v>33</v>
      </c>
      <c r="G200" s="22"/>
      <c r="H200" s="22"/>
      <c r="I200" s="22"/>
      <c r="J200" s="20">
        <v>0</v>
      </c>
      <c r="K200" s="20" t="s">
        <v>362</v>
      </c>
      <c r="L200" s="20" t="s">
        <v>400</v>
      </c>
    </row>
    <row r="201" spans="1:12">
      <c r="A201" s="27" t="s">
        <v>195</v>
      </c>
      <c r="B201" s="27">
        <v>2010</v>
      </c>
      <c r="C201" s="27" t="s">
        <v>213</v>
      </c>
      <c r="D201" s="22" t="s">
        <v>214</v>
      </c>
      <c r="E201" s="22" t="s">
        <v>33</v>
      </c>
      <c r="F201" s="22" t="s">
        <v>198</v>
      </c>
      <c r="G201" s="22" t="str">
        <f t="shared" si="59"/>
        <v>SF-36 PCS+SCL-90-R Anxiety</v>
      </c>
      <c r="H201" s="22" t="s">
        <v>46</v>
      </c>
      <c r="I201" s="23">
        <v>-0.31</v>
      </c>
      <c r="J201" s="20">
        <f t="shared" si="57"/>
        <v>-0.31</v>
      </c>
      <c r="K201" t="s">
        <v>371</v>
      </c>
      <c r="L201" t="s">
        <v>400</v>
      </c>
    </row>
    <row r="202" spans="1:12" s="20" customFormat="1">
      <c r="A202" s="27" t="s">
        <v>195</v>
      </c>
      <c r="B202" s="27">
        <v>2010</v>
      </c>
      <c r="C202" s="27" t="s">
        <v>213</v>
      </c>
      <c r="D202" s="22" t="s">
        <v>214</v>
      </c>
      <c r="E202" s="22" t="s">
        <v>33</v>
      </c>
      <c r="F202" s="22" t="s">
        <v>198</v>
      </c>
      <c r="G202" s="22"/>
      <c r="H202" s="22"/>
      <c r="I202" s="23">
        <v>-0.31</v>
      </c>
      <c r="J202" s="20">
        <f t="shared" ref="J202:J203" si="62">I202</f>
        <v>-0.31</v>
      </c>
      <c r="K202" s="20" t="s">
        <v>372</v>
      </c>
      <c r="L202" s="20" t="s">
        <v>400</v>
      </c>
    </row>
    <row r="203" spans="1:12" s="20" customFormat="1">
      <c r="A203" s="27" t="s">
        <v>195</v>
      </c>
      <c r="B203" s="27">
        <v>2010</v>
      </c>
      <c r="C203" s="27" t="s">
        <v>213</v>
      </c>
      <c r="D203" s="22" t="s">
        <v>214</v>
      </c>
      <c r="E203" s="22" t="s">
        <v>33</v>
      </c>
      <c r="F203" s="22" t="s">
        <v>198</v>
      </c>
      <c r="G203" s="22"/>
      <c r="H203" s="22"/>
      <c r="I203" s="23">
        <v>-0.31</v>
      </c>
      <c r="J203" s="20">
        <f t="shared" si="62"/>
        <v>-0.31</v>
      </c>
      <c r="K203" s="20" t="s">
        <v>386</v>
      </c>
      <c r="L203" s="20" t="s">
        <v>400</v>
      </c>
    </row>
    <row r="204" spans="1:12">
      <c r="A204" s="27" t="s">
        <v>195</v>
      </c>
      <c r="B204" s="27">
        <v>2010</v>
      </c>
      <c r="C204" s="27" t="s">
        <v>213</v>
      </c>
      <c r="D204" s="22" t="s">
        <v>214</v>
      </c>
      <c r="E204" s="22" t="s">
        <v>33</v>
      </c>
      <c r="F204" s="22" t="s">
        <v>199</v>
      </c>
      <c r="G204" s="22" t="str">
        <f t="shared" si="59"/>
        <v>SF-36 PCS+SCL-90-R Depression</v>
      </c>
      <c r="H204" s="22" t="s">
        <v>46</v>
      </c>
      <c r="I204" s="23">
        <v>-0.39</v>
      </c>
      <c r="J204" s="20">
        <f t="shared" si="57"/>
        <v>-0.39</v>
      </c>
      <c r="K204" t="s">
        <v>361</v>
      </c>
      <c r="L204" t="s">
        <v>400</v>
      </c>
    </row>
    <row r="205" spans="1:12" s="20" customFormat="1">
      <c r="A205" s="27" t="s">
        <v>195</v>
      </c>
      <c r="B205" s="27">
        <v>2010</v>
      </c>
      <c r="C205" s="27" t="s">
        <v>213</v>
      </c>
      <c r="D205" s="22" t="s">
        <v>214</v>
      </c>
      <c r="E205" s="22" t="s">
        <v>33</v>
      </c>
      <c r="F205" s="22" t="s">
        <v>199</v>
      </c>
      <c r="G205" s="22"/>
      <c r="H205" s="22"/>
      <c r="I205" s="23">
        <v>-0.39</v>
      </c>
      <c r="J205" s="20">
        <f t="shared" ref="J205:J206" si="63">I205</f>
        <v>-0.39</v>
      </c>
      <c r="K205" s="20" t="s">
        <v>362</v>
      </c>
      <c r="L205" s="20" t="s">
        <v>400</v>
      </c>
    </row>
    <row r="206" spans="1:12" s="20" customFormat="1">
      <c r="A206" s="27" t="s">
        <v>195</v>
      </c>
      <c r="B206" s="27">
        <v>2010</v>
      </c>
      <c r="C206" s="27" t="s">
        <v>213</v>
      </c>
      <c r="D206" s="22" t="s">
        <v>214</v>
      </c>
      <c r="E206" s="22" t="s">
        <v>33</v>
      </c>
      <c r="F206" s="22" t="s">
        <v>199</v>
      </c>
      <c r="G206" s="22"/>
      <c r="H206" s="22"/>
      <c r="I206" s="23">
        <v>-0.39</v>
      </c>
      <c r="J206" s="20">
        <f t="shared" si="63"/>
        <v>-0.39</v>
      </c>
      <c r="K206" s="20" t="s">
        <v>387</v>
      </c>
      <c r="L206" s="20" t="s">
        <v>400</v>
      </c>
    </row>
    <row r="207" spans="1:12">
      <c r="A207" s="27" t="s">
        <v>195</v>
      </c>
      <c r="B207" s="27">
        <v>2010</v>
      </c>
      <c r="C207" s="27" t="s">
        <v>213</v>
      </c>
      <c r="D207" s="22" t="s">
        <v>214</v>
      </c>
      <c r="E207" s="22" t="s">
        <v>38</v>
      </c>
      <c r="F207" s="22" t="s">
        <v>198</v>
      </c>
      <c r="G207" s="22" t="str">
        <f t="shared" si="59"/>
        <v>SF-36 MCS+SCL-90-R Anxiety</v>
      </c>
      <c r="H207" s="22" t="s">
        <v>46</v>
      </c>
      <c r="I207" s="23">
        <v>-0.62</v>
      </c>
      <c r="J207" s="20">
        <f t="shared" si="57"/>
        <v>-0.62</v>
      </c>
      <c r="K207" t="s">
        <v>378</v>
      </c>
      <c r="L207" s="20" t="s">
        <v>400</v>
      </c>
    </row>
    <row r="208" spans="1:12">
      <c r="A208" s="27" t="s">
        <v>195</v>
      </c>
      <c r="B208" s="27">
        <v>2010</v>
      </c>
      <c r="C208" s="27" t="s">
        <v>213</v>
      </c>
      <c r="D208" s="22" t="s">
        <v>214</v>
      </c>
      <c r="E208" s="22" t="s">
        <v>38</v>
      </c>
      <c r="F208" s="22" t="s">
        <v>199</v>
      </c>
      <c r="G208" s="22" t="str">
        <f t="shared" si="59"/>
        <v>SF-36 MCS+SCL-90-R Depression</v>
      </c>
      <c r="H208" s="22" t="s">
        <v>46</v>
      </c>
      <c r="I208" s="23">
        <v>-0.68</v>
      </c>
      <c r="J208" s="20">
        <f t="shared" si="57"/>
        <v>-0.68</v>
      </c>
      <c r="K208" t="s">
        <v>368</v>
      </c>
      <c r="L208" s="20" t="s">
        <v>400</v>
      </c>
    </row>
    <row r="209" spans="1:12">
      <c r="A209" s="27" t="s">
        <v>216</v>
      </c>
      <c r="B209" s="27">
        <v>2013</v>
      </c>
      <c r="C209" s="27" t="s">
        <v>217</v>
      </c>
      <c r="D209" s="22" t="s">
        <v>218</v>
      </c>
      <c r="E209" s="22" t="s">
        <v>188</v>
      </c>
      <c r="F209" s="22" t="s">
        <v>215</v>
      </c>
      <c r="G209" s="22" t="str">
        <f t="shared" si="59"/>
        <v>6 minute walk test+Geriatric Depression scale or Hospital Anxiety and Depression Scale</v>
      </c>
      <c r="H209" s="22" t="s">
        <v>62</v>
      </c>
      <c r="I209" s="23">
        <v>0.18</v>
      </c>
      <c r="J209" s="20">
        <f t="shared" si="57"/>
        <v>0.18</v>
      </c>
      <c r="K209" s="20" t="s">
        <v>364</v>
      </c>
      <c r="L209" s="20" t="s">
        <v>400</v>
      </c>
    </row>
    <row r="210" spans="1:12">
      <c r="A210" s="27" t="s">
        <v>221</v>
      </c>
      <c r="B210" s="27">
        <v>2013</v>
      </c>
      <c r="C210" s="27" t="s">
        <v>222</v>
      </c>
      <c r="D210" s="22" t="s">
        <v>84</v>
      </c>
      <c r="E210" s="22" t="s">
        <v>188</v>
      </c>
      <c r="F210" s="22" t="s">
        <v>219</v>
      </c>
      <c r="G210" s="22" t="str">
        <f t="shared" si="59"/>
        <v>6 minute walk test+HADS- Depression Subscale</v>
      </c>
      <c r="H210" s="22" t="s">
        <v>22</v>
      </c>
      <c r="I210" s="23">
        <v>-0.26</v>
      </c>
      <c r="J210" s="20">
        <f t="shared" si="57"/>
        <v>-0.26</v>
      </c>
      <c r="K210" t="s">
        <v>364</v>
      </c>
      <c r="L210" t="s">
        <v>400</v>
      </c>
    </row>
    <row r="211" spans="1:12">
      <c r="A211" s="27" t="s">
        <v>221</v>
      </c>
      <c r="B211" s="27">
        <v>2013</v>
      </c>
      <c r="C211" s="27" t="s">
        <v>222</v>
      </c>
      <c r="D211" s="22" t="s">
        <v>220</v>
      </c>
      <c r="E211" s="22" t="s">
        <v>188</v>
      </c>
      <c r="F211" s="22" t="s">
        <v>219</v>
      </c>
      <c r="G211" s="22" t="str">
        <f t="shared" si="59"/>
        <v>6 minute walk test+HADS- Depression Subscale</v>
      </c>
      <c r="H211" s="22" t="s">
        <v>22</v>
      </c>
      <c r="I211" s="22">
        <v>-0.1</v>
      </c>
      <c r="J211" s="20">
        <f t="shared" si="57"/>
        <v>-0.1</v>
      </c>
      <c r="K211" s="20" t="s">
        <v>364</v>
      </c>
      <c r="L211" t="s">
        <v>401</v>
      </c>
    </row>
    <row r="212" spans="1:12">
      <c r="A212" s="27" t="s">
        <v>226</v>
      </c>
      <c r="B212" s="27">
        <v>2012</v>
      </c>
      <c r="C212" s="27" t="s">
        <v>225</v>
      </c>
      <c r="D212" s="22" t="s">
        <v>224</v>
      </c>
      <c r="E212" s="22" t="s">
        <v>223</v>
      </c>
      <c r="F212" s="22" t="s">
        <v>33</v>
      </c>
      <c r="G212" s="22" t="str">
        <f t="shared" si="59"/>
        <v>Maximum Ambulation Distance+SF-36 PCS</v>
      </c>
      <c r="H212" s="22" t="s">
        <v>46</v>
      </c>
      <c r="I212" s="23">
        <v>0.51800000000000002</v>
      </c>
      <c r="J212" s="20">
        <f t="shared" si="57"/>
        <v>0.51800000000000002</v>
      </c>
      <c r="K212" s="20" t="s">
        <v>384</v>
      </c>
      <c r="L212" s="20" t="s">
        <v>401</v>
      </c>
    </row>
    <row r="213" spans="1:12">
      <c r="A213" s="27" t="s">
        <v>226</v>
      </c>
      <c r="B213" s="27">
        <v>2012</v>
      </c>
      <c r="C213" s="27" t="s">
        <v>225</v>
      </c>
      <c r="D213" s="22" t="s">
        <v>224</v>
      </c>
      <c r="E213" s="22" t="s">
        <v>223</v>
      </c>
      <c r="F213" s="22" t="s">
        <v>30</v>
      </c>
      <c r="G213" s="22" t="str">
        <f t="shared" si="59"/>
        <v>Maximum Ambulation Distance+CES-D</v>
      </c>
      <c r="H213" s="22" t="s">
        <v>46</v>
      </c>
      <c r="I213" s="23">
        <v>-0.26700000000000002</v>
      </c>
      <c r="J213" s="20">
        <f t="shared" si="57"/>
        <v>-0.26700000000000002</v>
      </c>
      <c r="K213" t="s">
        <v>364</v>
      </c>
      <c r="L213" t="s">
        <v>400</v>
      </c>
    </row>
    <row r="214" spans="1:12">
      <c r="A214" s="27" t="s">
        <v>228</v>
      </c>
      <c r="B214" s="27">
        <v>2011</v>
      </c>
      <c r="C214" s="27" t="s">
        <v>170</v>
      </c>
      <c r="D214" s="22" t="s">
        <v>229</v>
      </c>
      <c r="E214" s="22" t="s">
        <v>188</v>
      </c>
      <c r="F214" s="22" t="s">
        <v>227</v>
      </c>
      <c r="G214" s="22" t="str">
        <f t="shared" si="59"/>
        <v>6 minute walk test+EQ-5D-3L: Pain/Discomfort Dimension</v>
      </c>
      <c r="H214" s="22" t="s">
        <v>22</v>
      </c>
      <c r="I214" s="23">
        <v>-0.16</v>
      </c>
      <c r="J214" s="20">
        <f t="shared" si="57"/>
        <v>-0.16</v>
      </c>
      <c r="K214" t="s">
        <v>394</v>
      </c>
      <c r="L214" t="s">
        <v>401</v>
      </c>
    </row>
    <row r="215" spans="1:12">
      <c r="A215" s="27" t="s">
        <v>230</v>
      </c>
      <c r="B215" s="27">
        <v>2013</v>
      </c>
      <c r="C215" s="27" t="s">
        <v>232</v>
      </c>
      <c r="D215" s="22" t="s">
        <v>231</v>
      </c>
      <c r="E215" s="22" t="s">
        <v>188</v>
      </c>
      <c r="F215" s="22" t="s">
        <v>97</v>
      </c>
      <c r="G215" s="22" t="str">
        <f t="shared" si="59"/>
        <v>6 minute walk test+SF-36 Physical Function</v>
      </c>
      <c r="H215" s="22" t="s">
        <v>22</v>
      </c>
      <c r="I215" s="23">
        <v>0.73299999999999998</v>
      </c>
      <c r="J215" s="20">
        <f t="shared" si="57"/>
        <v>0.73299999999999998</v>
      </c>
      <c r="K215" t="s">
        <v>384</v>
      </c>
      <c r="L215" t="s">
        <v>400</v>
      </c>
    </row>
    <row r="216" spans="1:12">
      <c r="A216" s="27" t="s">
        <v>230</v>
      </c>
      <c r="B216" s="27">
        <v>2013</v>
      </c>
      <c r="C216" s="27" t="s">
        <v>232</v>
      </c>
      <c r="D216" s="22" t="s">
        <v>231</v>
      </c>
      <c r="E216" s="22" t="s">
        <v>188</v>
      </c>
      <c r="F216" s="22" t="s">
        <v>21</v>
      </c>
      <c r="G216" s="22" t="str">
        <f t="shared" si="59"/>
        <v>6 minute walk test+SF-36 Bodily Pain Subscale</v>
      </c>
      <c r="H216" s="22" t="s">
        <v>22</v>
      </c>
      <c r="I216" s="23">
        <v>0.38</v>
      </c>
      <c r="J216" s="20">
        <f t="shared" si="57"/>
        <v>0.38</v>
      </c>
      <c r="K216" t="s">
        <v>394</v>
      </c>
      <c r="L216" s="20" t="s">
        <v>400</v>
      </c>
    </row>
    <row r="217" spans="1:12">
      <c r="A217" s="27" t="s">
        <v>236</v>
      </c>
      <c r="B217" s="27">
        <v>2009</v>
      </c>
      <c r="C217" s="27" t="s">
        <v>235</v>
      </c>
      <c r="D217" s="22" t="s">
        <v>234</v>
      </c>
      <c r="E217" s="22" t="s">
        <v>188</v>
      </c>
      <c r="F217" s="22" t="s">
        <v>91</v>
      </c>
      <c r="G217" s="22" t="str">
        <f t="shared" si="59"/>
        <v>6 minute walk test+Beck Depression Inventory</v>
      </c>
      <c r="H217" s="22" t="s">
        <v>233</v>
      </c>
      <c r="I217" s="23">
        <v>0.11</v>
      </c>
      <c r="J217" s="20">
        <f t="shared" si="57"/>
        <v>0.11</v>
      </c>
      <c r="K217" t="s">
        <v>364</v>
      </c>
      <c r="L217" t="s">
        <v>400</v>
      </c>
    </row>
    <row r="218" spans="1:12">
      <c r="A218" s="27" t="s">
        <v>238</v>
      </c>
      <c r="B218" s="27">
        <v>2008</v>
      </c>
      <c r="C218" s="27" t="s">
        <v>411</v>
      </c>
      <c r="D218" s="22" t="s">
        <v>237</v>
      </c>
      <c r="E218" s="22" t="s">
        <v>223</v>
      </c>
      <c r="F218" s="22" t="s">
        <v>30</v>
      </c>
      <c r="G218" s="22" t="str">
        <f t="shared" si="59"/>
        <v>Maximum Ambulation Distance+CES-D</v>
      </c>
      <c r="H218" s="22" t="s">
        <v>157</v>
      </c>
      <c r="I218" s="23">
        <v>-0.05</v>
      </c>
      <c r="J218" s="20">
        <f t="shared" si="57"/>
        <v>-0.05</v>
      </c>
      <c r="K218" t="s">
        <v>364</v>
      </c>
      <c r="L218" t="s">
        <v>400</v>
      </c>
    </row>
    <row r="219" spans="1:12">
      <c r="A219" s="27" t="s">
        <v>240</v>
      </c>
      <c r="B219" s="27">
        <v>2002</v>
      </c>
      <c r="C219" s="27" t="s">
        <v>241</v>
      </c>
      <c r="D219" s="22" t="s">
        <v>239</v>
      </c>
      <c r="E219" s="22" t="s">
        <v>188</v>
      </c>
      <c r="F219" s="22" t="s">
        <v>97</v>
      </c>
      <c r="G219" s="22" t="str">
        <f t="shared" si="59"/>
        <v>6 minute walk test+SF-36 Physical Function</v>
      </c>
      <c r="H219" s="22" t="s">
        <v>22</v>
      </c>
      <c r="I219" s="23">
        <v>0.56000000000000005</v>
      </c>
      <c r="J219" s="20">
        <f t="shared" si="57"/>
        <v>0.56000000000000005</v>
      </c>
      <c r="K219" t="s">
        <v>384</v>
      </c>
      <c r="L219" t="s">
        <v>400</v>
      </c>
    </row>
    <row r="220" spans="1:12">
      <c r="A220" s="27" t="s">
        <v>240</v>
      </c>
      <c r="B220" s="27">
        <v>2002</v>
      </c>
      <c r="C220" s="27" t="s">
        <v>241</v>
      </c>
      <c r="D220" s="22" t="s">
        <v>239</v>
      </c>
      <c r="E220" s="22" t="s">
        <v>188</v>
      </c>
      <c r="F220" s="22" t="s">
        <v>21</v>
      </c>
      <c r="G220" s="22" t="str">
        <f t="shared" si="59"/>
        <v>6 minute walk test+SF-36 Bodily Pain Subscale</v>
      </c>
      <c r="H220" s="22" t="s">
        <v>22</v>
      </c>
      <c r="I220" s="23">
        <v>0.26</v>
      </c>
      <c r="J220" s="20">
        <f t="shared" si="57"/>
        <v>0.26</v>
      </c>
      <c r="K220" s="20" t="s">
        <v>394</v>
      </c>
      <c r="L220" s="20" t="s">
        <v>400</v>
      </c>
    </row>
    <row r="221" spans="1:12">
      <c r="A221" s="27" t="s">
        <v>244</v>
      </c>
      <c r="B221" s="27">
        <v>2013</v>
      </c>
      <c r="C221" s="27" t="s">
        <v>17</v>
      </c>
      <c r="D221" s="22" t="s">
        <v>243</v>
      </c>
      <c r="E221" s="22" t="s">
        <v>188</v>
      </c>
      <c r="F221" s="22" t="s">
        <v>242</v>
      </c>
      <c r="G221" s="22" t="str">
        <f t="shared" si="59"/>
        <v>6 minute walk test+HAQ-DI</v>
      </c>
      <c r="H221" s="22" t="s">
        <v>46</v>
      </c>
      <c r="I221" s="23">
        <v>-0.4</v>
      </c>
      <c r="J221" s="20">
        <f t="shared" si="57"/>
        <v>-0.4</v>
      </c>
      <c r="K221" t="s">
        <v>364</v>
      </c>
      <c r="L221" s="20" t="s">
        <v>400</v>
      </c>
    </row>
    <row r="222" spans="1:12">
      <c r="A222" s="27" t="s">
        <v>248</v>
      </c>
      <c r="B222" s="27">
        <v>2012</v>
      </c>
      <c r="C222" s="27" t="s">
        <v>247</v>
      </c>
      <c r="D222" s="22" t="s">
        <v>246</v>
      </c>
      <c r="E222" s="22" t="s">
        <v>245</v>
      </c>
      <c r="F222" s="22" t="s">
        <v>97</v>
      </c>
      <c r="G222" s="22" t="str">
        <f t="shared" si="59"/>
        <v>2 minute walk test+SF-36 Physical Function</v>
      </c>
      <c r="H222" s="22" t="s">
        <v>46</v>
      </c>
      <c r="I222" s="23">
        <v>0.41</v>
      </c>
      <c r="J222" s="20">
        <f t="shared" si="57"/>
        <v>0.41</v>
      </c>
      <c r="K222" t="s">
        <v>384</v>
      </c>
      <c r="L222" t="s">
        <v>399</v>
      </c>
    </row>
    <row r="223" spans="1:12">
      <c r="A223" s="27" t="s">
        <v>248</v>
      </c>
      <c r="B223" s="27">
        <v>2012</v>
      </c>
      <c r="C223" s="27" t="s">
        <v>247</v>
      </c>
      <c r="D223" s="22" t="s">
        <v>246</v>
      </c>
      <c r="E223" s="22" t="s">
        <v>245</v>
      </c>
      <c r="F223" s="22" t="s">
        <v>21</v>
      </c>
      <c r="G223" s="22" t="str">
        <f t="shared" si="59"/>
        <v>2 minute walk test+SF-36 Bodily Pain Subscale</v>
      </c>
      <c r="H223" s="22" t="s">
        <v>46</v>
      </c>
      <c r="I223" s="23">
        <v>0.52</v>
      </c>
      <c r="J223" s="20">
        <f t="shared" si="57"/>
        <v>0.52</v>
      </c>
      <c r="K223" t="s">
        <v>394</v>
      </c>
      <c r="L223" s="20" t="s">
        <v>399</v>
      </c>
    </row>
    <row r="224" spans="1:12">
      <c r="A224" s="27" t="s">
        <v>249</v>
      </c>
      <c r="B224" s="27">
        <v>2006</v>
      </c>
      <c r="C224" s="27" t="s">
        <v>250</v>
      </c>
      <c r="D224" s="22" t="s">
        <v>129</v>
      </c>
      <c r="E224" s="22" t="s">
        <v>188</v>
      </c>
      <c r="F224" s="22" t="s">
        <v>97</v>
      </c>
      <c r="G224" s="22" t="str">
        <f t="shared" si="59"/>
        <v>6 minute walk test+SF-36 Physical Function</v>
      </c>
      <c r="H224" s="22" t="s">
        <v>22</v>
      </c>
      <c r="I224" s="23">
        <v>0.49</v>
      </c>
      <c r="J224" s="20">
        <f t="shared" si="57"/>
        <v>0.49</v>
      </c>
      <c r="K224" t="s">
        <v>384</v>
      </c>
      <c r="L224" t="s">
        <v>400</v>
      </c>
    </row>
    <row r="225" spans="1:12">
      <c r="A225" s="27" t="s">
        <v>249</v>
      </c>
      <c r="B225" s="27">
        <v>2006</v>
      </c>
      <c r="C225" s="27" t="s">
        <v>250</v>
      </c>
      <c r="D225" s="22" t="s">
        <v>129</v>
      </c>
      <c r="E225" s="22" t="s">
        <v>188</v>
      </c>
      <c r="F225" s="22" t="s">
        <v>21</v>
      </c>
      <c r="G225" s="22" t="str">
        <f t="shared" si="59"/>
        <v>6 minute walk test+SF-36 Bodily Pain Subscale</v>
      </c>
      <c r="H225" s="22" t="s">
        <v>22</v>
      </c>
      <c r="I225" s="23">
        <v>0.38</v>
      </c>
      <c r="J225" s="20">
        <f t="shared" si="57"/>
        <v>0.38</v>
      </c>
      <c r="K225" t="s">
        <v>394</v>
      </c>
      <c r="L225" s="20" t="s">
        <v>400</v>
      </c>
    </row>
    <row r="226" spans="1:12">
      <c r="A226" s="27" t="s">
        <v>251</v>
      </c>
      <c r="B226" s="27">
        <v>2013</v>
      </c>
      <c r="C226" s="27" t="s">
        <v>252</v>
      </c>
      <c r="D226" s="22" t="s">
        <v>253</v>
      </c>
      <c r="E226" s="22" t="s">
        <v>188</v>
      </c>
      <c r="F226" s="22" t="s">
        <v>97</v>
      </c>
      <c r="G226" s="22" t="str">
        <f t="shared" si="59"/>
        <v>6 minute walk test+SF-36 Physical Function</v>
      </c>
      <c r="H226" s="22" t="s">
        <v>22</v>
      </c>
      <c r="I226" s="23">
        <v>0.35</v>
      </c>
      <c r="J226" s="20">
        <f t="shared" si="57"/>
        <v>0.35</v>
      </c>
      <c r="K226" s="20" t="s">
        <v>384</v>
      </c>
      <c r="L226" s="20" t="s">
        <v>400</v>
      </c>
    </row>
    <row r="227" spans="1:12">
      <c r="A227" s="27" t="s">
        <v>251</v>
      </c>
      <c r="B227" s="27">
        <v>2013</v>
      </c>
      <c r="C227" s="27" t="s">
        <v>252</v>
      </c>
      <c r="D227" s="22" t="s">
        <v>253</v>
      </c>
      <c r="E227" s="22" t="s">
        <v>188</v>
      </c>
      <c r="F227" s="22" t="s">
        <v>21</v>
      </c>
      <c r="G227" s="22" t="str">
        <f t="shared" si="59"/>
        <v>6 minute walk test+SF-36 Bodily Pain Subscale</v>
      </c>
      <c r="H227" s="22" t="s">
        <v>22</v>
      </c>
      <c r="I227" s="23">
        <v>0.26</v>
      </c>
      <c r="J227" s="20">
        <f t="shared" si="57"/>
        <v>0.26</v>
      </c>
      <c r="K227" s="20" t="s">
        <v>394</v>
      </c>
      <c r="L227" s="20" t="s">
        <v>400</v>
      </c>
    </row>
    <row r="228" spans="1:12">
      <c r="A228" s="27" t="s">
        <v>255</v>
      </c>
      <c r="B228" s="27">
        <v>1996</v>
      </c>
      <c r="C228" s="27" t="s">
        <v>256</v>
      </c>
      <c r="D228" s="22" t="s">
        <v>257</v>
      </c>
      <c r="E228" s="22" t="s">
        <v>254</v>
      </c>
      <c r="F228" s="22" t="s">
        <v>30</v>
      </c>
      <c r="G228" s="22" t="str">
        <f t="shared" si="59"/>
        <v>40-m walk test+CES-D</v>
      </c>
      <c r="H228" s="22" t="s">
        <v>258</v>
      </c>
      <c r="I228" s="23">
        <v>-0.22</v>
      </c>
      <c r="J228" s="20">
        <f t="shared" si="57"/>
        <v>-0.22</v>
      </c>
      <c r="K228" t="s">
        <v>365</v>
      </c>
      <c r="L228" t="s">
        <v>401</v>
      </c>
    </row>
    <row r="229" spans="1:12" s="20" customFormat="1">
      <c r="A229" s="27" t="s">
        <v>255</v>
      </c>
      <c r="B229" s="27">
        <v>1996</v>
      </c>
      <c r="C229" s="27" t="s">
        <v>256</v>
      </c>
      <c r="D229" s="22" t="s">
        <v>257</v>
      </c>
      <c r="E229" s="22" t="s">
        <v>254</v>
      </c>
      <c r="F229" s="22" t="s">
        <v>30</v>
      </c>
      <c r="G229" s="22"/>
      <c r="H229" s="22"/>
      <c r="I229" s="23">
        <v>-0.22</v>
      </c>
      <c r="J229" s="20">
        <f t="shared" ref="J229" si="64">I229</f>
        <v>-0.22</v>
      </c>
      <c r="K229" s="20" t="s">
        <v>375</v>
      </c>
      <c r="L229" s="20" t="s">
        <v>401</v>
      </c>
    </row>
    <row r="230" spans="1:12">
      <c r="A230" s="27" t="s">
        <v>75</v>
      </c>
      <c r="B230" s="27">
        <v>2010</v>
      </c>
      <c r="C230" s="27" t="s">
        <v>186</v>
      </c>
      <c r="D230" s="22" t="s">
        <v>77</v>
      </c>
      <c r="E230" s="22" t="s">
        <v>259</v>
      </c>
      <c r="F230" s="22" t="s">
        <v>171</v>
      </c>
      <c r="G230" s="22" t="str">
        <f t="shared" si="59"/>
        <v>PROMIS Physical Function (Short Form)+SF-36 PF</v>
      </c>
      <c r="H230" s="22" t="s">
        <v>28</v>
      </c>
      <c r="I230" s="23">
        <v>0.9</v>
      </c>
      <c r="J230" s="20">
        <f t="shared" si="57"/>
        <v>0.9</v>
      </c>
      <c r="K230" t="s">
        <v>382</v>
      </c>
      <c r="L230" s="20" t="s">
        <v>401</v>
      </c>
    </row>
    <row r="231" spans="1:12" s="20" customFormat="1">
      <c r="A231" s="27" t="s">
        <v>75</v>
      </c>
      <c r="B231" s="27">
        <v>2010</v>
      </c>
      <c r="C231" s="27" t="s">
        <v>186</v>
      </c>
      <c r="D231" s="22" t="s">
        <v>77</v>
      </c>
      <c r="E231" s="22" t="s">
        <v>259</v>
      </c>
      <c r="F231" s="22" t="s">
        <v>171</v>
      </c>
      <c r="G231" s="22"/>
      <c r="H231" s="22"/>
      <c r="I231" s="23">
        <v>0.9</v>
      </c>
      <c r="J231" s="20">
        <f t="shared" ref="J231" si="65">I231</f>
        <v>0.9</v>
      </c>
      <c r="K231" s="20" t="s">
        <v>381</v>
      </c>
      <c r="L231" s="20" t="s">
        <v>401</v>
      </c>
    </row>
    <row r="232" spans="1:12">
      <c r="A232" s="27" t="s">
        <v>260</v>
      </c>
      <c r="B232" s="27">
        <v>2007</v>
      </c>
      <c r="C232" s="27" t="s">
        <v>261</v>
      </c>
      <c r="D232" s="22" t="s">
        <v>262</v>
      </c>
      <c r="E232" s="22" t="s">
        <v>171</v>
      </c>
      <c r="F232" s="22" t="s">
        <v>32</v>
      </c>
      <c r="G232" s="22" t="str">
        <f t="shared" si="59"/>
        <v>SF-36 PF+SF-36 BP</v>
      </c>
      <c r="H232" s="22" t="s">
        <v>28</v>
      </c>
      <c r="I232" s="23">
        <v>0.6</v>
      </c>
      <c r="J232" s="20">
        <f t="shared" si="57"/>
        <v>0.6</v>
      </c>
      <c r="K232" t="s">
        <v>379</v>
      </c>
      <c r="L232" t="s">
        <v>400</v>
      </c>
    </row>
    <row r="233" spans="1:12" s="20" customFormat="1">
      <c r="A233" s="27" t="s">
        <v>260</v>
      </c>
      <c r="B233" s="27">
        <v>2007</v>
      </c>
      <c r="C233" s="27" t="s">
        <v>261</v>
      </c>
      <c r="D233" s="22" t="s">
        <v>262</v>
      </c>
      <c r="E233" s="22" t="s">
        <v>171</v>
      </c>
      <c r="F233" s="22" t="s">
        <v>32</v>
      </c>
      <c r="G233" s="22"/>
      <c r="H233" s="22"/>
      <c r="I233" s="23">
        <v>0.6</v>
      </c>
      <c r="J233" s="20">
        <f t="shared" si="57"/>
        <v>0.6</v>
      </c>
      <c r="K233" s="20" t="s">
        <v>392</v>
      </c>
      <c r="L233" s="20" t="s">
        <v>400</v>
      </c>
    </row>
    <row r="234" spans="1:12" s="20" customFormat="1">
      <c r="A234" s="27" t="s">
        <v>260</v>
      </c>
      <c r="B234" s="27">
        <v>2007</v>
      </c>
      <c r="C234" s="27" t="s">
        <v>261</v>
      </c>
      <c r="D234" s="22" t="s">
        <v>262</v>
      </c>
      <c r="E234" s="22" t="s">
        <v>171</v>
      </c>
      <c r="F234" s="22" t="s">
        <v>32</v>
      </c>
      <c r="G234" s="22"/>
      <c r="H234" s="22"/>
      <c r="I234" s="23">
        <v>0.6</v>
      </c>
      <c r="J234" s="20">
        <f t="shared" ref="J234" si="66">I234</f>
        <v>0.6</v>
      </c>
      <c r="K234" s="20" t="s">
        <v>391</v>
      </c>
      <c r="L234" s="20" t="s">
        <v>400</v>
      </c>
    </row>
    <row r="235" spans="1:12">
      <c r="A235" s="27" t="s">
        <v>264</v>
      </c>
      <c r="B235" s="27">
        <v>1998</v>
      </c>
      <c r="C235" s="27" t="s">
        <v>186</v>
      </c>
      <c r="D235" s="22" t="s">
        <v>263</v>
      </c>
      <c r="E235" s="22" t="s">
        <v>171</v>
      </c>
      <c r="F235" s="22" t="s">
        <v>32</v>
      </c>
      <c r="G235" s="22" t="str">
        <f t="shared" si="59"/>
        <v>SF-36 PF+SF-36 BP</v>
      </c>
      <c r="I235" s="23">
        <v>0.22</v>
      </c>
      <c r="J235" s="20">
        <f t="shared" si="57"/>
        <v>0.22</v>
      </c>
      <c r="K235" s="20" t="s">
        <v>379</v>
      </c>
      <c r="L235" t="s">
        <v>401</v>
      </c>
    </row>
    <row r="236" spans="1:12" s="20" customFormat="1">
      <c r="A236" s="27" t="s">
        <v>264</v>
      </c>
      <c r="B236" s="27">
        <v>1998</v>
      </c>
      <c r="C236" s="27" t="s">
        <v>186</v>
      </c>
      <c r="D236" s="22" t="s">
        <v>263</v>
      </c>
      <c r="E236" s="22" t="s">
        <v>171</v>
      </c>
      <c r="F236" s="22" t="s">
        <v>32</v>
      </c>
      <c r="G236" s="22"/>
      <c r="H236" s="22"/>
      <c r="I236" s="23">
        <v>0.22</v>
      </c>
      <c r="J236" s="20">
        <f t="shared" si="57"/>
        <v>0.22</v>
      </c>
      <c r="K236" s="20" t="s">
        <v>392</v>
      </c>
      <c r="L236" s="20" t="s">
        <v>401</v>
      </c>
    </row>
    <row r="237" spans="1:12" s="20" customFormat="1">
      <c r="A237" s="27" t="s">
        <v>264</v>
      </c>
      <c r="B237" s="27">
        <v>1998</v>
      </c>
      <c r="C237" s="27" t="s">
        <v>186</v>
      </c>
      <c r="D237" s="22" t="s">
        <v>263</v>
      </c>
      <c r="E237" s="22" t="s">
        <v>171</v>
      </c>
      <c r="F237" s="22" t="s">
        <v>32</v>
      </c>
      <c r="G237" s="22"/>
      <c r="H237" s="22"/>
      <c r="I237" s="23">
        <v>0.22</v>
      </c>
      <c r="J237" s="20">
        <f t="shared" ref="J237" si="67">I237</f>
        <v>0.22</v>
      </c>
      <c r="K237" s="20" t="s">
        <v>391</v>
      </c>
      <c r="L237" s="20" t="s">
        <v>401</v>
      </c>
    </row>
    <row r="238" spans="1:12">
      <c r="A238" s="27" t="s">
        <v>264</v>
      </c>
      <c r="B238" s="27">
        <v>1998</v>
      </c>
      <c r="C238" s="27" t="s">
        <v>186</v>
      </c>
      <c r="D238" s="22" t="s">
        <v>263</v>
      </c>
      <c r="E238" s="22" t="s">
        <v>171</v>
      </c>
      <c r="F238" s="22" t="s">
        <v>132</v>
      </c>
      <c r="G238" s="22" t="str">
        <f t="shared" si="59"/>
        <v>SF-36 PF+SF-36 MH</v>
      </c>
      <c r="I238" s="23">
        <v>7.0000000000000007E-2</v>
      </c>
      <c r="J238" s="20">
        <f t="shared" si="57"/>
        <v>7.0000000000000007E-2</v>
      </c>
      <c r="K238" t="s">
        <v>388</v>
      </c>
      <c r="L238" s="20" t="s">
        <v>401</v>
      </c>
    </row>
    <row r="239" spans="1:12">
      <c r="D239" s="24"/>
      <c r="E239" s="24"/>
      <c r="F239" s="24"/>
      <c r="G239" s="24"/>
      <c r="H239" s="24"/>
      <c r="I239" s="24"/>
      <c r="J239" s="25">
        <v>-0.31</v>
      </c>
      <c r="K239" s="26" t="s">
        <v>359</v>
      </c>
      <c r="L239" s="25" t="s">
        <v>404</v>
      </c>
    </row>
    <row r="240" spans="1:12">
      <c r="D240" s="24"/>
      <c r="E240" s="24"/>
      <c r="F240" s="24"/>
      <c r="G240" s="24"/>
      <c r="H240" s="24"/>
      <c r="I240" s="24"/>
      <c r="J240" s="25">
        <v>0.19</v>
      </c>
      <c r="K240" s="26" t="s">
        <v>360</v>
      </c>
      <c r="L240" s="25" t="s">
        <v>404</v>
      </c>
    </row>
    <row r="241" spans="4:12">
      <c r="D241" s="24"/>
      <c r="E241" s="24"/>
      <c r="F241" s="24"/>
      <c r="G241" s="24"/>
      <c r="H241" s="24"/>
      <c r="I241" s="24"/>
      <c r="J241" s="25">
        <v>-0.3</v>
      </c>
      <c r="K241" s="26" t="s">
        <v>361</v>
      </c>
      <c r="L241" s="25" t="s">
        <v>404</v>
      </c>
    </row>
    <row r="242" spans="4:12">
      <c r="D242" s="24"/>
      <c r="E242" s="24"/>
      <c r="F242" s="24"/>
      <c r="G242" s="24"/>
      <c r="H242" s="24"/>
      <c r="I242" s="24"/>
      <c r="J242" s="25">
        <v>-0.31</v>
      </c>
      <c r="K242" s="26" t="s">
        <v>362</v>
      </c>
      <c r="L242" s="25" t="s">
        <v>404</v>
      </c>
    </row>
    <row r="243" spans="4:12">
      <c r="D243" s="24"/>
      <c r="E243" s="24"/>
      <c r="F243" s="24"/>
      <c r="G243" s="24"/>
      <c r="H243" s="24"/>
      <c r="I243" s="24"/>
      <c r="J243" s="25">
        <v>0.1</v>
      </c>
      <c r="K243" s="26" t="s">
        <v>363</v>
      </c>
      <c r="L243" s="25" t="s">
        <v>404</v>
      </c>
    </row>
    <row r="244" spans="4:12">
      <c r="D244" s="24"/>
      <c r="E244" s="24"/>
      <c r="F244" s="24"/>
      <c r="G244" s="24"/>
      <c r="H244" s="24"/>
      <c r="I244" s="24"/>
      <c r="J244" s="25">
        <v>-0.11</v>
      </c>
      <c r="K244" s="25" t="s">
        <v>364</v>
      </c>
      <c r="L244" s="25" t="s">
        <v>404</v>
      </c>
    </row>
    <row r="245" spans="4:12">
      <c r="D245" s="24"/>
      <c r="E245" s="24"/>
      <c r="F245" s="24"/>
      <c r="G245" s="24"/>
      <c r="H245" s="24"/>
      <c r="I245" s="24"/>
      <c r="J245" s="25">
        <v>0.11</v>
      </c>
      <c r="K245" s="25" t="s">
        <v>365</v>
      </c>
      <c r="L245" s="25" t="s">
        <v>404</v>
      </c>
    </row>
    <row r="246" spans="4:12">
      <c r="D246" s="24"/>
      <c r="E246" s="24"/>
      <c r="F246" s="24"/>
      <c r="G246" s="24"/>
      <c r="H246" s="24"/>
      <c r="I246" s="24"/>
      <c r="J246" s="25">
        <v>0.65</v>
      </c>
      <c r="K246" s="25" t="s">
        <v>366</v>
      </c>
      <c r="L246" s="25" t="s">
        <v>404</v>
      </c>
    </row>
    <row r="247" spans="4:12">
      <c r="D247" s="24"/>
      <c r="E247" s="24"/>
      <c r="F247" s="24"/>
      <c r="G247" s="24"/>
      <c r="H247" s="24"/>
      <c r="I247" s="24"/>
      <c r="J247" s="25">
        <v>0.7</v>
      </c>
      <c r="K247" s="25" t="s">
        <v>367</v>
      </c>
      <c r="L247" s="25" t="s">
        <v>404</v>
      </c>
    </row>
    <row r="248" spans="4:12">
      <c r="D248" s="24"/>
      <c r="E248" s="24"/>
      <c r="F248" s="24"/>
      <c r="G248" s="24"/>
      <c r="H248" s="24"/>
      <c r="I248" s="24"/>
      <c r="J248" s="25">
        <v>-0.59</v>
      </c>
      <c r="K248" s="25" t="s">
        <v>368</v>
      </c>
      <c r="L248" s="25" t="s">
        <v>404</v>
      </c>
    </row>
    <row r="249" spans="4:12">
      <c r="D249" s="24"/>
      <c r="E249" s="24"/>
      <c r="F249" s="24"/>
      <c r="G249" s="24"/>
      <c r="H249" s="24"/>
      <c r="I249" s="24"/>
      <c r="J249" s="25">
        <v>-0.41</v>
      </c>
      <c r="K249" s="26" t="s">
        <v>369</v>
      </c>
      <c r="L249" s="25" t="s">
        <v>404</v>
      </c>
    </row>
    <row r="250" spans="4:12">
      <c r="D250" s="24"/>
      <c r="E250" s="24"/>
      <c r="F250" s="24"/>
      <c r="G250" s="24"/>
      <c r="H250" s="24"/>
      <c r="I250" s="24"/>
      <c r="J250" s="25">
        <v>0.2</v>
      </c>
      <c r="K250" s="26" t="s">
        <v>370</v>
      </c>
      <c r="L250" s="25" t="s">
        <v>404</v>
      </c>
    </row>
    <row r="251" spans="4:12">
      <c r="D251" s="24"/>
      <c r="E251" s="24"/>
      <c r="F251" s="24"/>
      <c r="G251" s="24"/>
      <c r="H251" s="24"/>
      <c r="I251" s="24"/>
      <c r="J251" s="25">
        <v>-0.4</v>
      </c>
      <c r="K251" s="26" t="s">
        <v>371</v>
      </c>
      <c r="L251" s="25" t="s">
        <v>404</v>
      </c>
    </row>
    <row r="252" spans="4:12">
      <c r="D252" s="24"/>
      <c r="E252" s="24"/>
      <c r="F252" s="24"/>
      <c r="G252" s="24"/>
      <c r="H252" s="24"/>
      <c r="I252" s="24"/>
      <c r="J252" s="25">
        <v>-0.34</v>
      </c>
      <c r="K252" s="26" t="s">
        <v>372</v>
      </c>
      <c r="L252" s="25" t="s">
        <v>404</v>
      </c>
    </row>
    <row r="253" spans="4:12">
      <c r="D253" s="24"/>
      <c r="E253" s="24"/>
      <c r="F253" s="24"/>
      <c r="G253" s="24"/>
      <c r="H253" s="24"/>
      <c r="I253" s="24"/>
      <c r="J253" s="25">
        <v>0.17</v>
      </c>
      <c r="K253" s="26" t="s">
        <v>373</v>
      </c>
      <c r="L253" s="25" t="s">
        <v>404</v>
      </c>
    </row>
    <row r="254" spans="4:12">
      <c r="D254" s="24"/>
      <c r="E254" s="24"/>
      <c r="F254" s="24"/>
      <c r="G254" s="24"/>
      <c r="H254" s="24"/>
      <c r="I254" s="24"/>
      <c r="J254" s="25">
        <v>-0.19</v>
      </c>
      <c r="K254" s="25" t="s">
        <v>374</v>
      </c>
      <c r="L254" s="25" t="s">
        <v>404</v>
      </c>
    </row>
    <row r="255" spans="4:12">
      <c r="D255" s="24"/>
      <c r="E255" s="24"/>
      <c r="F255" s="24"/>
      <c r="G255" s="24"/>
      <c r="H255" s="24"/>
      <c r="I255" s="24"/>
      <c r="J255" s="25">
        <v>0.17</v>
      </c>
      <c r="K255" s="25" t="s">
        <v>375</v>
      </c>
      <c r="L255" s="25" t="s">
        <v>404</v>
      </c>
    </row>
    <row r="256" spans="4:12">
      <c r="D256" s="24"/>
      <c r="E256" s="24"/>
      <c r="F256" s="24"/>
      <c r="G256" s="24"/>
      <c r="H256" s="24"/>
      <c r="I256" s="24"/>
      <c r="J256" s="25">
        <v>0.71</v>
      </c>
      <c r="K256" s="25" t="s">
        <v>376</v>
      </c>
      <c r="L256" s="25" t="s">
        <v>404</v>
      </c>
    </row>
    <row r="257" spans="4:12">
      <c r="D257" s="24"/>
      <c r="E257" s="24"/>
      <c r="F257" s="24"/>
      <c r="G257" s="24"/>
      <c r="H257" s="24"/>
      <c r="I257" s="24"/>
      <c r="J257" s="25">
        <v>0.7</v>
      </c>
      <c r="K257" s="25" t="s">
        <v>377</v>
      </c>
      <c r="L257" s="25" t="s">
        <v>404</v>
      </c>
    </row>
    <row r="258" spans="4:12">
      <c r="D258" s="24"/>
      <c r="E258" s="24"/>
      <c r="F258" s="24"/>
      <c r="G258" s="24"/>
      <c r="H258" s="24"/>
      <c r="I258" s="24"/>
      <c r="J258" s="25">
        <v>-0.57999999999999996</v>
      </c>
      <c r="K258" s="25" t="s">
        <v>378</v>
      </c>
      <c r="L258" s="25" t="s">
        <v>404</v>
      </c>
    </row>
    <row r="259" spans="4:12">
      <c r="D259" s="24"/>
      <c r="E259" s="24"/>
      <c r="F259" s="24"/>
      <c r="G259" s="24"/>
      <c r="H259" s="24"/>
      <c r="I259" s="24"/>
      <c r="J259" s="25">
        <v>0.59</v>
      </c>
      <c r="K259" s="26" t="s">
        <v>379</v>
      </c>
      <c r="L259" s="25" t="s">
        <v>404</v>
      </c>
    </row>
    <row r="260" spans="4:12">
      <c r="D260" s="24"/>
      <c r="E260" s="24"/>
      <c r="F260" s="24"/>
      <c r="G260" s="24"/>
      <c r="H260" s="24"/>
      <c r="I260" s="24"/>
      <c r="J260" s="25">
        <v>-0.39</v>
      </c>
      <c r="K260" s="26" t="s">
        <v>380</v>
      </c>
      <c r="L260" s="25" t="s">
        <v>404</v>
      </c>
    </row>
    <row r="261" spans="4:12">
      <c r="D261" s="24"/>
      <c r="E261" s="24"/>
      <c r="F261" s="24"/>
      <c r="G261" s="24"/>
      <c r="H261" s="24"/>
      <c r="I261" s="24"/>
      <c r="J261" s="25">
        <v>0.76</v>
      </c>
      <c r="K261" s="26" t="s">
        <v>381</v>
      </c>
      <c r="L261" s="25" t="s">
        <v>404</v>
      </c>
    </row>
    <row r="262" spans="4:12">
      <c r="D262" s="24"/>
      <c r="E262" s="24"/>
      <c r="F262" s="24"/>
      <c r="G262" s="24"/>
      <c r="H262" s="24"/>
      <c r="I262" s="24"/>
      <c r="J262" s="25">
        <v>0.79</v>
      </c>
      <c r="K262" s="26" t="s">
        <v>382</v>
      </c>
      <c r="L262" s="25" t="s">
        <v>404</v>
      </c>
    </row>
    <row r="263" spans="4:12">
      <c r="D263" s="24"/>
      <c r="E263" s="24"/>
      <c r="F263" s="24"/>
      <c r="G263" s="24"/>
      <c r="H263" s="24"/>
      <c r="I263" s="24"/>
      <c r="J263" s="25">
        <v>-0.48</v>
      </c>
      <c r="K263" s="26" t="s">
        <v>383</v>
      </c>
      <c r="L263" s="25" t="s">
        <v>404</v>
      </c>
    </row>
    <row r="264" spans="4:12">
      <c r="D264" s="24"/>
      <c r="E264" s="24"/>
      <c r="F264" s="24"/>
      <c r="G264" s="24"/>
      <c r="H264" s="24"/>
      <c r="I264" s="24"/>
      <c r="J264" s="25">
        <v>0.46</v>
      </c>
      <c r="K264" s="25" t="s">
        <v>384</v>
      </c>
      <c r="L264" s="25" t="s">
        <v>404</v>
      </c>
    </row>
    <row r="265" spans="4:12">
      <c r="D265" s="24"/>
      <c r="E265" s="24"/>
      <c r="F265" s="24"/>
      <c r="G265" s="24"/>
      <c r="H265" s="24"/>
      <c r="I265" s="24"/>
      <c r="J265" s="25">
        <v>-0.43</v>
      </c>
      <c r="K265" s="25" t="s">
        <v>385</v>
      </c>
      <c r="L265" s="25" t="s">
        <v>404</v>
      </c>
    </row>
    <row r="266" spans="4:12">
      <c r="D266" s="24"/>
      <c r="E266" s="24"/>
      <c r="F266" s="24"/>
      <c r="G266" s="24"/>
      <c r="H266" s="24"/>
      <c r="I266" s="24"/>
      <c r="J266" s="25">
        <v>-0.38</v>
      </c>
      <c r="K266" s="25" t="s">
        <v>386</v>
      </c>
      <c r="L266" s="25" t="s">
        <v>404</v>
      </c>
    </row>
    <row r="267" spans="4:12">
      <c r="D267" s="24"/>
      <c r="E267" s="24"/>
      <c r="F267" s="24"/>
      <c r="G267" s="24"/>
      <c r="H267" s="24"/>
      <c r="I267" s="24"/>
      <c r="J267" s="25">
        <v>-0.53</v>
      </c>
      <c r="K267" s="25" t="s">
        <v>387</v>
      </c>
      <c r="L267" s="25" t="s">
        <v>404</v>
      </c>
    </row>
    <row r="268" spans="4:12">
      <c r="D268" s="24"/>
      <c r="E268" s="24"/>
      <c r="F268" s="24"/>
      <c r="G268" s="24"/>
      <c r="H268" s="24"/>
      <c r="I268" s="24"/>
      <c r="J268" s="25">
        <v>0.39</v>
      </c>
      <c r="K268" s="25" t="s">
        <v>388</v>
      </c>
      <c r="L268" s="25" t="s">
        <v>404</v>
      </c>
    </row>
    <row r="269" spans="4:12">
      <c r="D269" s="24"/>
      <c r="E269" s="24"/>
      <c r="F269" s="24"/>
      <c r="G269" s="24"/>
      <c r="H269" s="24"/>
      <c r="I269" s="24"/>
      <c r="J269" s="25">
        <v>-0.73</v>
      </c>
      <c r="K269" s="26" t="s">
        <v>389</v>
      </c>
      <c r="L269" s="25" t="s">
        <v>404</v>
      </c>
    </row>
    <row r="270" spans="4:12">
      <c r="D270" s="24"/>
      <c r="E270" s="24"/>
      <c r="F270" s="24"/>
      <c r="G270" s="24"/>
      <c r="H270" s="24"/>
      <c r="I270" s="24"/>
      <c r="J270" s="25">
        <v>0.47</v>
      </c>
      <c r="K270" s="26" t="s">
        <v>390</v>
      </c>
      <c r="L270" s="25" t="s">
        <v>404</v>
      </c>
    </row>
    <row r="271" spans="4:12">
      <c r="D271" s="24"/>
      <c r="E271" s="24"/>
      <c r="F271" s="24"/>
      <c r="G271" s="24"/>
      <c r="H271" s="24"/>
      <c r="I271" s="24"/>
      <c r="J271" s="25">
        <v>-0.73</v>
      </c>
      <c r="K271" s="26" t="s">
        <v>391</v>
      </c>
      <c r="L271" s="25" t="s">
        <v>404</v>
      </c>
    </row>
    <row r="272" spans="4:12">
      <c r="D272" s="24"/>
      <c r="E272" s="24"/>
      <c r="F272" s="24"/>
      <c r="G272" s="24"/>
      <c r="H272" s="24"/>
      <c r="I272" s="24"/>
      <c r="J272" s="25">
        <v>-0.62</v>
      </c>
      <c r="K272" s="26" t="s">
        <v>392</v>
      </c>
      <c r="L272" s="25" t="s">
        <v>404</v>
      </c>
    </row>
    <row r="273" spans="4:12">
      <c r="D273" s="24"/>
      <c r="E273" s="24"/>
      <c r="F273" s="24"/>
      <c r="G273" s="24"/>
      <c r="H273" s="24"/>
      <c r="I273" s="24"/>
      <c r="J273" s="25">
        <v>0.43</v>
      </c>
      <c r="K273" s="26" t="s">
        <v>393</v>
      </c>
      <c r="L273" s="25" t="s">
        <v>404</v>
      </c>
    </row>
    <row r="274" spans="4:12">
      <c r="D274" s="24"/>
      <c r="E274" s="24"/>
      <c r="F274" s="24"/>
      <c r="G274" s="24"/>
      <c r="H274" s="24"/>
      <c r="I274" s="24"/>
      <c r="J274" s="25">
        <v>-0.38</v>
      </c>
      <c r="K274" s="25" t="s">
        <v>394</v>
      </c>
      <c r="L274" s="25" t="s">
        <v>404</v>
      </c>
    </row>
    <row r="275" spans="4:12">
      <c r="D275" s="24"/>
      <c r="E275" s="24"/>
      <c r="F275" s="24"/>
      <c r="G275" s="24"/>
      <c r="H275" s="24"/>
      <c r="I275" s="24"/>
      <c r="J275" s="25">
        <v>0.34</v>
      </c>
      <c r="K275" s="25" t="s">
        <v>395</v>
      </c>
      <c r="L275" s="25" t="s">
        <v>404</v>
      </c>
    </row>
    <row r="276" spans="4:12">
      <c r="D276" s="24"/>
      <c r="E276" s="24"/>
      <c r="F276" s="24"/>
      <c r="G276" s="24"/>
      <c r="H276" s="24"/>
      <c r="I276" s="24"/>
      <c r="J276" s="25">
        <v>0.46</v>
      </c>
      <c r="K276" s="25" t="s">
        <v>396</v>
      </c>
      <c r="L276" s="25" t="s">
        <v>404</v>
      </c>
    </row>
    <row r="277" spans="4:12">
      <c r="D277" s="24"/>
      <c r="E277" s="24"/>
      <c r="F277" s="24"/>
      <c r="G277" s="24"/>
      <c r="H277" s="24"/>
      <c r="I277" s="24"/>
      <c r="J277" s="25">
        <v>0.55000000000000004</v>
      </c>
      <c r="K277" s="25" t="s">
        <v>397</v>
      </c>
      <c r="L277" s="25" t="s">
        <v>404</v>
      </c>
    </row>
    <row r="278" spans="4:12">
      <c r="D278" s="24"/>
      <c r="E278" s="24"/>
      <c r="F278" s="24"/>
      <c r="G278" s="24"/>
      <c r="H278" s="24"/>
      <c r="I278" s="24"/>
      <c r="J278" s="25">
        <v>-0.47</v>
      </c>
      <c r="K278" s="25" t="s">
        <v>398</v>
      </c>
      <c r="L278" s="25" t="s">
        <v>404</v>
      </c>
    </row>
  </sheetData>
  <dataValidations count="1">
    <dataValidation type="list" allowBlank="1" showInputMessage="1" showErrorMessage="1" sqref="K2:K278">
      <formula1>$K$239:$K$278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K2:K238</xm:sqref>
        </x14:dataValidation>
        <x14:dataValidation type="list" allowBlank="1" showInputMessage="1" showErrorMessage="1">
          <x14:formula1>
            <xm:f>#REF!</xm:f>
          </x14:formula1>
          <xm:sqref>L2:L238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57"/>
  <sheetViews>
    <sheetView topLeftCell="A26" workbookViewId="0">
      <selection activeCell="B13" sqref="B13"/>
    </sheetView>
  </sheetViews>
  <sheetFormatPr defaultRowHeight="15"/>
  <cols>
    <col min="1" max="1" width="3" bestFit="1" customWidth="1"/>
    <col min="2" max="2" width="255.7109375" bestFit="1" customWidth="1"/>
  </cols>
  <sheetData>
    <row r="1" spans="1:3" ht="18.75">
      <c r="A1" s="38" t="s">
        <v>412</v>
      </c>
      <c r="B1" s="38"/>
      <c r="C1" s="38"/>
    </row>
    <row r="2" spans="1:3" ht="18.75">
      <c r="A2" s="28"/>
    </row>
    <row r="3" spans="1:3">
      <c r="A3" s="29">
        <v>1</v>
      </c>
      <c r="B3" s="30" t="s">
        <v>413</v>
      </c>
    </row>
    <row r="4" spans="1:3">
      <c r="A4" s="29">
        <v>2</v>
      </c>
      <c r="B4" s="30" t="s">
        <v>414</v>
      </c>
    </row>
    <row r="5" spans="1:3">
      <c r="A5" s="29">
        <v>3</v>
      </c>
      <c r="B5" s="30" t="s">
        <v>415</v>
      </c>
    </row>
    <row r="6" spans="1:3">
      <c r="A6" s="29">
        <v>4</v>
      </c>
      <c r="B6" s="30" t="s">
        <v>416</v>
      </c>
    </row>
    <row r="7" spans="1:3">
      <c r="A7" s="29">
        <v>5</v>
      </c>
      <c r="B7" s="30" t="s">
        <v>417</v>
      </c>
    </row>
    <row r="8" spans="1:3">
      <c r="A8" s="29">
        <v>6</v>
      </c>
      <c r="B8" s="30" t="s">
        <v>418</v>
      </c>
    </row>
    <row r="9" spans="1:3">
      <c r="A9" s="29">
        <v>7</v>
      </c>
      <c r="B9" s="30" t="s">
        <v>419</v>
      </c>
    </row>
    <row r="10" spans="1:3">
      <c r="A10" s="29">
        <v>8</v>
      </c>
      <c r="B10" s="30" t="s">
        <v>420</v>
      </c>
    </row>
    <row r="11" spans="1:3">
      <c r="A11" s="29">
        <v>9</v>
      </c>
      <c r="B11" s="30" t="s">
        <v>421</v>
      </c>
    </row>
    <row r="12" spans="1:3">
      <c r="A12" s="29">
        <v>10</v>
      </c>
      <c r="B12" s="30" t="s">
        <v>422</v>
      </c>
    </row>
    <row r="13" spans="1:3">
      <c r="A13" s="29">
        <v>11</v>
      </c>
      <c r="B13" s="30" t="s">
        <v>423</v>
      </c>
    </row>
    <row r="14" spans="1:3">
      <c r="A14" s="29">
        <v>12</v>
      </c>
      <c r="B14" s="30" t="s">
        <v>424</v>
      </c>
    </row>
    <row r="15" spans="1:3">
      <c r="A15" s="29">
        <v>13</v>
      </c>
      <c r="B15" s="30" t="s">
        <v>425</v>
      </c>
    </row>
    <row r="16" spans="1:3">
      <c r="A16" s="29">
        <v>14</v>
      </c>
      <c r="B16" s="30" t="s">
        <v>426</v>
      </c>
    </row>
    <row r="17" spans="1:2">
      <c r="A17" s="29">
        <v>15</v>
      </c>
      <c r="B17" s="30" t="s">
        <v>427</v>
      </c>
    </row>
    <row r="18" spans="1:2">
      <c r="A18" s="29">
        <v>16</v>
      </c>
      <c r="B18" s="30" t="s">
        <v>428</v>
      </c>
    </row>
    <row r="19" spans="1:2">
      <c r="A19" s="29">
        <v>17</v>
      </c>
      <c r="B19" s="30" t="s">
        <v>429</v>
      </c>
    </row>
    <row r="20" spans="1:2">
      <c r="A20" s="29">
        <v>18</v>
      </c>
      <c r="B20" s="30" t="s">
        <v>430</v>
      </c>
    </row>
    <row r="21" spans="1:2">
      <c r="A21" s="29">
        <v>19</v>
      </c>
      <c r="B21" s="30" t="s">
        <v>431</v>
      </c>
    </row>
    <row r="22" spans="1:2">
      <c r="A22" s="29">
        <v>20</v>
      </c>
      <c r="B22" s="30" t="s">
        <v>432</v>
      </c>
    </row>
    <row r="23" spans="1:2">
      <c r="A23" s="29">
        <v>21</v>
      </c>
      <c r="B23" s="30" t="s">
        <v>433</v>
      </c>
    </row>
    <row r="24" spans="1:2">
      <c r="A24" s="29">
        <v>22</v>
      </c>
      <c r="B24" s="30" t="s">
        <v>434</v>
      </c>
    </row>
    <row r="25" spans="1:2">
      <c r="A25" s="29">
        <v>23</v>
      </c>
      <c r="B25" s="30" t="s">
        <v>435</v>
      </c>
    </row>
    <row r="26" spans="1:2">
      <c r="A26" s="29">
        <v>24</v>
      </c>
      <c r="B26" s="30" t="s">
        <v>436</v>
      </c>
    </row>
    <row r="27" spans="1:2">
      <c r="A27" s="29">
        <v>25</v>
      </c>
      <c r="B27" s="30" t="s">
        <v>437</v>
      </c>
    </row>
    <row r="28" spans="1:2">
      <c r="A28" s="29">
        <v>26</v>
      </c>
      <c r="B28" s="30" t="s">
        <v>438</v>
      </c>
    </row>
    <row r="29" spans="1:2">
      <c r="A29" s="29">
        <v>27</v>
      </c>
      <c r="B29" s="30" t="s">
        <v>439</v>
      </c>
    </row>
    <row r="30" spans="1:2">
      <c r="A30" s="29">
        <v>28</v>
      </c>
      <c r="B30" s="30" t="s">
        <v>440</v>
      </c>
    </row>
    <row r="31" spans="1:2">
      <c r="A31" s="29">
        <v>29</v>
      </c>
      <c r="B31" s="30" t="s">
        <v>441</v>
      </c>
    </row>
    <row r="32" spans="1:2">
      <c r="A32" s="29">
        <v>30</v>
      </c>
      <c r="B32" s="30" t="s">
        <v>442</v>
      </c>
    </row>
    <row r="33" spans="1:2">
      <c r="A33" s="29">
        <v>31</v>
      </c>
      <c r="B33" s="30" t="s">
        <v>443</v>
      </c>
    </row>
    <row r="34" spans="1:2">
      <c r="A34" s="29">
        <v>32</v>
      </c>
      <c r="B34" s="30" t="s">
        <v>444</v>
      </c>
    </row>
    <row r="35" spans="1:2">
      <c r="A35" s="29">
        <v>33</v>
      </c>
      <c r="B35" s="30" t="s">
        <v>445</v>
      </c>
    </row>
    <row r="36" spans="1:2">
      <c r="A36" s="29">
        <v>34</v>
      </c>
      <c r="B36" s="30" t="s">
        <v>446</v>
      </c>
    </row>
    <row r="37" spans="1:2">
      <c r="A37" s="29">
        <v>35</v>
      </c>
      <c r="B37" s="30" t="s">
        <v>447</v>
      </c>
    </row>
    <row r="38" spans="1:2">
      <c r="A38" s="29">
        <v>36</v>
      </c>
      <c r="B38" s="30" t="s">
        <v>448</v>
      </c>
    </row>
    <row r="39" spans="1:2">
      <c r="A39" s="29">
        <v>37</v>
      </c>
      <c r="B39" s="30" t="s">
        <v>449</v>
      </c>
    </row>
    <row r="40" spans="1:2">
      <c r="A40" s="29">
        <v>38</v>
      </c>
      <c r="B40" s="30" t="s">
        <v>450</v>
      </c>
    </row>
    <row r="41" spans="1:2">
      <c r="A41" s="29">
        <v>39</v>
      </c>
      <c r="B41" s="30" t="s">
        <v>451</v>
      </c>
    </row>
    <row r="42" spans="1:2">
      <c r="A42" s="29">
        <v>40</v>
      </c>
      <c r="B42" s="30" t="s">
        <v>452</v>
      </c>
    </row>
    <row r="43" spans="1:2">
      <c r="A43" s="29">
        <v>41</v>
      </c>
      <c r="B43" s="30" t="s">
        <v>453</v>
      </c>
    </row>
    <row r="44" spans="1:2">
      <c r="A44" s="29">
        <v>42</v>
      </c>
      <c r="B44" s="30" t="s">
        <v>454</v>
      </c>
    </row>
    <row r="45" spans="1:2">
      <c r="A45" s="29">
        <v>43</v>
      </c>
      <c r="B45" s="30" t="s">
        <v>455</v>
      </c>
    </row>
    <row r="46" spans="1:2">
      <c r="A46" s="29">
        <v>44</v>
      </c>
      <c r="B46" s="30" t="s">
        <v>456</v>
      </c>
    </row>
    <row r="47" spans="1:2">
      <c r="A47" s="29">
        <v>45</v>
      </c>
      <c r="B47" s="30" t="s">
        <v>457</v>
      </c>
    </row>
    <row r="48" spans="1:2">
      <c r="A48" s="29">
        <v>46</v>
      </c>
      <c r="B48" s="30" t="s">
        <v>458</v>
      </c>
    </row>
    <row r="49" spans="1:2">
      <c r="A49" s="29">
        <v>47</v>
      </c>
      <c r="B49" s="30" t="s">
        <v>459</v>
      </c>
    </row>
    <row r="50" spans="1:2">
      <c r="A50" s="29">
        <v>48</v>
      </c>
      <c r="B50" s="30" t="s">
        <v>460</v>
      </c>
    </row>
    <row r="51" spans="1:2">
      <c r="A51" s="29">
        <v>49</v>
      </c>
      <c r="B51" s="30" t="s">
        <v>461</v>
      </c>
    </row>
    <row r="52" spans="1:2">
      <c r="A52" s="29">
        <v>50</v>
      </c>
      <c r="B52" s="30" t="s">
        <v>462</v>
      </c>
    </row>
    <row r="53" spans="1:2">
      <c r="A53" s="29">
        <v>51</v>
      </c>
      <c r="B53" s="30" t="s">
        <v>463</v>
      </c>
    </row>
    <row r="54" spans="1:2">
      <c r="A54" s="29">
        <v>52</v>
      </c>
      <c r="B54" s="30" t="s">
        <v>464</v>
      </c>
    </row>
    <row r="55" spans="1:2">
      <c r="A55" s="29">
        <v>53</v>
      </c>
      <c r="B55" s="30" t="s">
        <v>465</v>
      </c>
    </row>
    <row r="56" spans="1:2">
      <c r="A56" s="29">
        <v>54</v>
      </c>
      <c r="B56" s="30" t="s">
        <v>466</v>
      </c>
    </row>
    <row r="57" spans="1:2">
      <c r="A57" s="29">
        <v>55</v>
      </c>
      <c r="B57" s="30" t="s">
        <v>467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Supplementary Table</vt:lpstr>
      <vt:lpstr>Extracted Data for Figures</vt:lpstr>
      <vt:lpstr>Reference List</vt:lpstr>
    </vt:vector>
  </TitlesOfParts>
  <Company>Tufts Medical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Driban</dc:creator>
  <cp:lastModifiedBy>Jeffrey Driban</cp:lastModifiedBy>
  <dcterms:created xsi:type="dcterms:W3CDTF">2014-01-08T17:17:29Z</dcterms:created>
  <dcterms:modified xsi:type="dcterms:W3CDTF">2015-03-04T13:24:41Z</dcterms:modified>
</cp:coreProperties>
</file>