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Dropbox\SILVERVINE\SILVER VINE 2\MANUSCRIPT\BMC Biology submission Mar 2022\"/>
    </mc:Choice>
  </mc:AlternateContent>
  <xr:revisionPtr revIDLastSave="0" documentId="13_ncr:1_{6718AD77-ED04-41D3-BAF9-A6429042ADCF}" xr6:coauthVersionLast="47" xr6:coauthVersionMax="47" xr10:uidLastSave="{00000000-0000-0000-0000-000000000000}"/>
  <bookViews>
    <workbookView xWindow="-120" yWindow="-120" windowWidth="29040" windowHeight="15720" tabRatio="777" xr2:uid="{8AA7B587-6098-491B-AB25-D545813CF894}"/>
  </bookViews>
  <sheets>
    <sheet name="plants" sheetId="5" r:id="rId1"/>
    <sheet name="single compounds" sheetId="6" r:id="rId2"/>
    <sheet name="habituation-dishabituation" sheetId="10" r:id="rId3"/>
    <sheet name="BORIS plants" sheetId="8" r:id="rId4"/>
    <sheet name="BORIS single compounds" sheetId="7" r:id="rId5"/>
  </sheets>
  <definedNames>
    <definedName name="_xlnm._FilterDatabase" localSheetId="3" hidden="1">'BORIS plants'!$A$1:$AG$93</definedName>
    <definedName name="_xlnm._FilterDatabase" localSheetId="4" hidden="1">'BORIS single compounds'!$A$1:$AF$87</definedName>
    <definedName name="_xlnm._FilterDatabase" localSheetId="2" hidden="1">'habituation-dishabituation'!$A$2:$J$2</definedName>
    <definedName name="_xlnm._FilterDatabase" localSheetId="0" hidden="1">plants!$A$1:$F$702</definedName>
    <definedName name="_xlnm._FilterDatabase" localSheetId="1" hidden="1">'single compounds'!$A$1:$H$227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0" l="1"/>
  <c r="H27" i="10"/>
  <c r="H26" i="10"/>
  <c r="G33" i="10"/>
  <c r="G27" i="10"/>
  <c r="G26" i="10"/>
  <c r="H143" i="6" l="1"/>
  <c r="H145" i="6"/>
  <c r="H170" i="6"/>
  <c r="H172" i="6"/>
  <c r="H174" i="6"/>
  <c r="H175" i="6"/>
  <c r="H177" i="6"/>
  <c r="E88" i="5"/>
  <c r="E85" i="5"/>
  <c r="E82" i="5"/>
  <c r="E81" i="5"/>
  <c r="E55" i="5"/>
  <c r="E53" i="5"/>
  <c r="E51" i="5"/>
  <c r="E23" i="5"/>
  <c r="E22" i="5"/>
  <c r="E14" i="5"/>
</calcChain>
</file>

<file path=xl/sharedStrings.xml><?xml version="1.0" encoding="utf-8"?>
<sst xmlns="http://schemas.openxmlformats.org/spreadsheetml/2006/main" count="2487" uniqueCount="108">
  <si>
    <t>day</t>
  </si>
  <si>
    <t>cat</t>
  </si>
  <si>
    <t>plant</t>
  </si>
  <si>
    <t>minute</t>
  </si>
  <si>
    <t>duration (sec.)</t>
  </si>
  <si>
    <t>N</t>
  </si>
  <si>
    <t>O</t>
  </si>
  <si>
    <t>A</t>
  </si>
  <si>
    <t>V</t>
  </si>
  <si>
    <t>Z</t>
  </si>
  <si>
    <t>H</t>
  </si>
  <si>
    <t>dihydroactinidiolide</t>
  </si>
  <si>
    <t>actinidine</t>
  </si>
  <si>
    <t>isoiridomyrmecin</t>
  </si>
  <si>
    <t>iridomyrmecin</t>
  </si>
  <si>
    <t>isoneonepetalactone</t>
  </si>
  <si>
    <t>neonepetalactone</t>
  </si>
  <si>
    <t>isodihydronepetalactone</t>
  </si>
  <si>
    <t>dihydronepetalactone</t>
  </si>
  <si>
    <t>response duration (sec.)</t>
  </si>
  <si>
    <t>compound</t>
  </si>
  <si>
    <t>duration (stopwatch)</t>
  </si>
  <si>
    <t>duration (BORIS)</t>
  </si>
  <si>
    <t>standing (%)</t>
  </si>
  <si>
    <t>sitting (%)</t>
  </si>
  <si>
    <t>lying on side (%)</t>
  </si>
  <si>
    <t>lying on back (%)</t>
  </si>
  <si>
    <t>head rubbing (%)</t>
  </si>
  <si>
    <t>biting (%)</t>
  </si>
  <si>
    <t>licking (%)</t>
  </si>
  <si>
    <t>raking (%)</t>
  </si>
  <si>
    <t>holding (%)</t>
  </si>
  <si>
    <t>rippling of back (#/min)</t>
  </si>
  <si>
    <t>twitching of back (#/min)</t>
  </si>
  <si>
    <t>rolling on side (#/min)</t>
  </si>
  <si>
    <t>tissue (form)</t>
  </si>
  <si>
    <t>form</t>
  </si>
  <si>
    <t>standing (sec)</t>
  </si>
  <si>
    <t>sitting (sec)</t>
  </si>
  <si>
    <t>lying on side (sec)</t>
  </si>
  <si>
    <t>lying on back (sec)</t>
  </si>
  <si>
    <t>biting (sec)</t>
  </si>
  <si>
    <t>head rubbing (sec)</t>
  </si>
  <si>
    <t>holding (sec)</t>
  </si>
  <si>
    <t>licking (sec)</t>
  </si>
  <si>
    <t>raking (sec)</t>
  </si>
  <si>
    <t>head shaking (#)</t>
  </si>
  <si>
    <t>rippling of back (#)</t>
  </si>
  <si>
    <t>rolling on side (#)</t>
  </si>
  <si>
    <t>twitching of back (#)</t>
  </si>
  <si>
    <t>head shaking (#/min)</t>
  </si>
  <si>
    <t>N. cataria</t>
  </si>
  <si>
    <t>leaves</t>
  </si>
  <si>
    <t>dried, cut</t>
  </si>
  <si>
    <t>A. polygama</t>
  </si>
  <si>
    <t>gall</t>
  </si>
  <si>
    <t>dried, powder</t>
  </si>
  <si>
    <t>root</t>
  </si>
  <si>
    <t>lyophilized, cut</t>
  </si>
  <si>
    <t>V. officinalis</t>
  </si>
  <si>
    <t>L. tatarica</t>
  </si>
  <si>
    <t>wood</t>
  </si>
  <si>
    <t>sawdust</t>
  </si>
  <si>
    <t>fruit gall</t>
  </si>
  <si>
    <t>stem</t>
  </si>
  <si>
    <t>dried, intact</t>
  </si>
  <si>
    <t>date (YYYY-MM-DD)</t>
  </si>
  <si>
    <t>quantity (µg)</t>
  </si>
  <si>
    <t>negative control</t>
  </si>
  <si>
    <t>hours available</t>
  </si>
  <si>
    <r>
      <rPr>
        <i/>
        <sz val="10"/>
        <color theme="1"/>
        <rFont val="Arial"/>
        <family val="2"/>
      </rPr>
      <t>cis</t>
    </r>
    <r>
      <rPr>
        <sz val="10"/>
        <color theme="1"/>
        <rFont val="Arial"/>
        <family val="2"/>
      </rPr>
      <t>-</t>
    </r>
    <r>
      <rPr>
        <i/>
        <sz val="10"/>
        <color theme="1"/>
        <rFont val="Arial"/>
        <family val="2"/>
      </rPr>
      <t>trans</t>
    </r>
    <r>
      <rPr>
        <sz val="10"/>
        <color theme="1"/>
        <rFont val="Arial"/>
        <family val="2"/>
      </rPr>
      <t>-nepetalactone</t>
    </r>
  </si>
  <si>
    <r>
      <rPr>
        <i/>
        <sz val="10"/>
        <color theme="1"/>
        <rFont val="Arial"/>
        <family val="2"/>
      </rPr>
      <t>trans</t>
    </r>
    <r>
      <rPr>
        <sz val="10"/>
        <color theme="1"/>
        <rFont val="Arial"/>
        <family val="2"/>
      </rPr>
      <t>-</t>
    </r>
    <r>
      <rPr>
        <i/>
        <sz val="10"/>
        <color theme="1"/>
        <rFont val="Arial"/>
        <family val="2"/>
      </rPr>
      <t>cis</t>
    </r>
    <r>
      <rPr>
        <sz val="10"/>
        <color theme="1"/>
        <rFont val="Arial"/>
        <family val="2"/>
      </rPr>
      <t>-nepetalactone</t>
    </r>
  </si>
  <si>
    <t>response start (min. since available)</t>
  </si>
  <si>
    <t>-</t>
  </si>
  <si>
    <r>
      <t>A. indica</t>
    </r>
    <r>
      <rPr>
        <sz val="10"/>
        <color theme="1"/>
        <rFont val="Arial"/>
        <family val="2"/>
      </rPr>
      <t xml:space="preserve"> </t>
    </r>
  </si>
  <si>
    <t>compound name</t>
  </si>
  <si>
    <t>compound no.</t>
  </si>
  <si>
    <r>
      <t>(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)</t>
    </r>
  </si>
  <si>
    <r>
      <t>(</t>
    </r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</si>
  <si>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(</t>
    </r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</si>
  <si>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>(</t>
    </r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)</t>
    </r>
  </si>
  <si>
    <r>
      <t>(</t>
    </r>
    <r>
      <rPr>
        <b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)</t>
    </r>
  </si>
  <si>
    <r>
      <t>(</t>
    </r>
    <r>
      <rPr>
        <b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)</t>
    </r>
  </si>
  <si>
    <r>
      <t>(</t>
    </r>
    <r>
      <rPr>
        <b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>)</t>
    </r>
  </si>
  <si>
    <r>
      <t>(</t>
    </r>
    <r>
      <rPr>
        <b/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>)</t>
    </r>
  </si>
  <si>
    <r>
      <t>(</t>
    </r>
    <r>
      <rPr>
        <b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>)</t>
    </r>
  </si>
  <si>
    <r>
      <t>(</t>
    </r>
    <r>
      <rPr>
        <b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)</t>
    </r>
  </si>
  <si>
    <t>SK</t>
  </si>
  <si>
    <t>F</t>
  </si>
  <si>
    <t>catnip brand</t>
  </si>
  <si>
    <r>
      <rPr>
        <i/>
        <sz val="10"/>
        <rFont val="Arial"/>
        <family val="2"/>
      </rPr>
      <t>A. indica</t>
    </r>
    <r>
      <rPr>
        <sz val="10"/>
        <rFont val="Arial"/>
        <family val="2"/>
      </rPr>
      <t xml:space="preserve"> negative control</t>
    </r>
  </si>
  <si>
    <r>
      <rPr>
        <i/>
        <sz val="10"/>
        <rFont val="Arial"/>
        <family val="2"/>
      </rPr>
      <t>A. polygama</t>
    </r>
    <r>
      <rPr>
        <sz val="10"/>
        <rFont val="Arial"/>
        <family val="2"/>
      </rPr>
      <t xml:space="preserve"> negative control</t>
    </r>
  </si>
  <si>
    <r>
      <rPr>
        <i/>
        <sz val="10"/>
        <rFont val="Arial"/>
        <family val="2"/>
      </rPr>
      <t>L. tatarica</t>
    </r>
    <r>
      <rPr>
        <sz val="10"/>
        <rFont val="Arial"/>
        <family val="2"/>
      </rPr>
      <t xml:space="preserve"> negative control</t>
    </r>
  </si>
  <si>
    <r>
      <rPr>
        <i/>
        <sz val="10"/>
        <rFont val="Arial"/>
        <family val="2"/>
      </rPr>
      <t>N. cataria</t>
    </r>
    <r>
      <rPr>
        <sz val="10"/>
        <rFont val="Arial"/>
        <family val="2"/>
      </rPr>
      <t xml:space="preserve"> negative control</t>
    </r>
  </si>
  <si>
    <r>
      <rPr>
        <i/>
        <sz val="10"/>
        <rFont val="Arial"/>
        <family val="2"/>
      </rPr>
      <t>V. officinalis</t>
    </r>
    <r>
      <rPr>
        <sz val="10"/>
        <rFont val="Arial"/>
        <family val="2"/>
      </rPr>
      <t xml:space="preserve"> negative control</t>
    </r>
  </si>
  <si>
    <t>day #</t>
  </si>
  <si>
    <t>amount (g)</t>
  </si>
  <si>
    <t>cat A</t>
  </si>
  <si>
    <t>cat N</t>
  </si>
  <si>
    <t>cat O</t>
  </si>
  <si>
    <t>cat V</t>
  </si>
  <si>
    <t>cat Z</t>
  </si>
  <si>
    <t>response time (sec)</t>
  </si>
  <si>
    <t>availability (hours)</t>
  </si>
  <si>
    <r>
      <t>A. polygama</t>
    </r>
    <r>
      <rPr>
        <sz val="10"/>
        <color theme="1"/>
        <rFont val="Arial"/>
        <family val="2"/>
      </rPr>
      <t xml:space="preserve"> (dried fruit gall powder)</t>
    </r>
  </si>
  <si>
    <r>
      <t>N. cataria</t>
    </r>
    <r>
      <rPr>
        <sz val="10"/>
        <color theme="1"/>
        <rFont val="Arial"/>
        <family val="2"/>
      </rPr>
      <t xml:space="preserve"> (dried and cut leaves)</t>
    </r>
  </si>
  <si>
    <r>
      <t>L. tatarica</t>
    </r>
    <r>
      <rPr>
        <sz val="10"/>
        <color theme="1"/>
        <rFont val="Arial"/>
        <family val="2"/>
      </rPr>
      <t xml:space="preserve"> (sawdust)</t>
    </r>
  </si>
  <si>
    <t>Dec. 2018 - Oct.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</si>
</sst>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ourier New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" fontId="4" fillId="3" borderId="0" xfId="0" applyNumberFormat="1" applyFont="1" applyFill="1" applyAlignment="1">
      <alignment horizontal="left"/>
    </xf>
    <xf numFmtId="164" fontId="4" fillId="0" borderId="0" xfId="0" applyNumberFormat="1" applyFont="1" applyAlignment="1">
      <alignment horizontal="left"/>
    </xf>
    <xf numFmtId="0" fontId="7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9" fontId="4" fillId="0" borderId="0" xfId="3" applyFont="1" applyAlignment="1">
      <alignment horizontal="left"/>
    </xf>
    <xf numFmtId="9" fontId="4" fillId="0" borderId="0" xfId="3" applyFont="1" applyFill="1" applyAlignment="1">
      <alignment horizontal="left"/>
    </xf>
    <xf numFmtId="9" fontId="4" fillId="0" borderId="0" xfId="3" applyFont="1" applyBorder="1" applyAlignment="1">
      <alignment horizontal="left"/>
    </xf>
    <xf numFmtId="9" fontId="4" fillId="0" borderId="0" xfId="3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9" fontId="4" fillId="0" borderId="1" xfId="3" applyFont="1" applyBorder="1" applyAlignment="1">
      <alignment horizontal="left"/>
    </xf>
    <xf numFmtId="9" fontId="4" fillId="0" borderId="1" xfId="3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left"/>
    </xf>
    <xf numFmtId="1" fontId="4" fillId="4" borderId="0" xfId="0" applyNumberFormat="1" applyFont="1" applyFill="1" applyAlignment="1">
      <alignment horizontal="left"/>
    </xf>
    <xf numFmtId="1" fontId="4" fillId="4" borderId="1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9" fontId="4" fillId="0" borderId="0" xfId="0" applyNumberFormat="1" applyFont="1" applyAlignment="1">
      <alignment horizontal="left"/>
    </xf>
    <xf numFmtId="9" fontId="4" fillId="0" borderId="1" xfId="0" applyNumberFormat="1" applyFont="1" applyBorder="1" applyAlignment="1">
      <alignment horizontal="left"/>
    </xf>
    <xf numFmtId="1" fontId="4" fillId="3" borderId="0" xfId="3" applyNumberFormat="1" applyFont="1" applyFill="1" applyAlignment="1">
      <alignment horizontal="left"/>
    </xf>
    <xf numFmtId="164" fontId="4" fillId="0" borderId="0" xfId="3" applyNumberFormat="1" applyFont="1" applyAlignment="1">
      <alignment horizontal="left"/>
    </xf>
    <xf numFmtId="1" fontId="4" fillId="3" borderId="1" xfId="3" applyNumberFormat="1" applyFont="1" applyFill="1" applyBorder="1" applyAlignment="1">
      <alignment horizontal="left"/>
    </xf>
    <xf numFmtId="164" fontId="4" fillId="0" borderId="1" xfId="3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4" fillId="0" borderId="0" xfId="3" applyNumberFormat="1" applyFont="1" applyAlignment="1">
      <alignment horizontal="left"/>
    </xf>
    <xf numFmtId="1" fontId="4" fillId="0" borderId="1" xfId="3" applyNumberFormat="1" applyFont="1" applyBorder="1" applyAlignment="1">
      <alignment horizontal="left"/>
    </xf>
    <xf numFmtId="0" fontId="4" fillId="0" borderId="0" xfId="0" quotePrefix="1" applyFont="1" applyFill="1" applyAlignment="1">
      <alignment horizontal="left"/>
    </xf>
    <xf numFmtId="9" fontId="9" fillId="0" borderId="0" xfId="3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2" applyFont="1" applyBorder="1" applyAlignment="1">
      <alignment horizontal="left"/>
    </xf>
    <xf numFmtId="1" fontId="8" fillId="0" borderId="0" xfId="2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2" applyFont="1" applyBorder="1" applyAlignment="1">
      <alignment horizontal="left"/>
    </xf>
    <xf numFmtId="1" fontId="2" fillId="0" borderId="0" xfId="2" applyNumberFormat="1" applyFont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4" fillId="0" borderId="0" xfId="2" applyFont="1" applyBorder="1" applyAlignment="1">
      <alignment horizontal="left"/>
    </xf>
    <xf numFmtId="1" fontId="4" fillId="0" borderId="0" xfId="2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1" fontId="3" fillId="0" borderId="0" xfId="0" applyNumberFormat="1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65" fontId="4" fillId="0" borderId="0" xfId="0" applyNumberFormat="1" applyFont="1" applyBorder="1" applyAlignment="1">
      <alignment horizontal="left"/>
    </xf>
    <xf numFmtId="165" fontId="4" fillId="0" borderId="0" xfId="0" quotePrefix="1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165" fontId="4" fillId="3" borderId="0" xfId="0" applyNumberFormat="1" applyFont="1" applyFill="1" applyBorder="1" applyAlignment="1">
      <alignment horizontal="left"/>
    </xf>
    <xf numFmtId="1" fontId="4" fillId="3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left" wrapText="1"/>
    </xf>
    <xf numFmtId="1" fontId="4" fillId="3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 applyAlignment="1">
      <alignment horizontal="left"/>
    </xf>
    <xf numFmtId="20" fontId="4" fillId="0" borderId="0" xfId="0" applyNumberFormat="1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left"/>
    </xf>
    <xf numFmtId="165" fontId="4" fillId="0" borderId="1" xfId="0" quotePrefix="1" applyNumberFormat="1" applyFont="1" applyFill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164" fontId="3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9" fontId="3" fillId="0" borderId="0" xfId="0" applyNumberFormat="1" applyFont="1" applyAlignment="1">
      <alignment horizontal="left"/>
    </xf>
    <xf numFmtId="9" fontId="3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left"/>
    </xf>
    <xf numFmtId="1" fontId="4" fillId="0" borderId="0" xfId="1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4" fillId="0" borderId="0" xfId="1" applyFont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" fontId="4" fillId="0" borderId="1" xfId="1" applyNumberFormat="1" applyFont="1" applyBorder="1" applyAlignment="1">
      <alignment horizontal="left"/>
    </xf>
    <xf numFmtId="0" fontId="2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9" fontId="4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9" fontId="4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9" fontId="4" fillId="0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left"/>
    </xf>
    <xf numFmtId="164" fontId="4" fillId="3" borderId="0" xfId="3" applyNumberFormat="1" applyFont="1" applyFill="1" applyBorder="1" applyAlignment="1">
      <alignment horizontal="left"/>
    </xf>
    <xf numFmtId="164" fontId="4" fillId="3" borderId="0" xfId="3" applyNumberFormat="1" applyFont="1" applyFill="1" applyAlignment="1">
      <alignment horizontal="left"/>
    </xf>
    <xf numFmtId="164" fontId="4" fillId="3" borderId="1" xfId="3" applyNumberFormat="1" applyFont="1" applyFill="1" applyBorder="1" applyAlignment="1">
      <alignment horizontal="left"/>
    </xf>
    <xf numFmtId="1" fontId="4" fillId="3" borderId="2" xfId="0" applyNumberFormat="1" applyFont="1" applyFill="1" applyBorder="1" applyAlignment="1">
      <alignment horizontal="left"/>
    </xf>
    <xf numFmtId="165" fontId="3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1" xr:uid="{32D38FD4-D8C3-44EA-8FD9-EF61105C0F41}"/>
    <cellStyle name="Normal 3" xfId="2" xr:uid="{A60F2C4C-03C0-4C74-BA11-A9DBC5F45EC2}"/>
    <cellStyle name="Percent" xfId="3" builtinId="5"/>
  </cellStyles>
  <dxfs count="0"/>
  <tableStyles count="0" defaultTableStyle="TableStyleMedium2" defaultPivotStyle="PivotStyleLight16"/>
  <colors>
    <mruColors>
      <color rgb="FFABDD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BA426-A5E2-41AE-9A31-12F68F2CABC9}">
  <dimension ref="A1:F48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5.5703125" style="43" bestFit="1" customWidth="1"/>
    <col min="2" max="2" width="6.5703125" style="43" bestFit="1" customWidth="1"/>
    <col min="3" max="3" width="9.5703125" style="44" bestFit="1" customWidth="1"/>
    <col min="4" max="4" width="6" style="43" bestFit="1" customWidth="1"/>
    <col min="5" max="5" width="16.42578125" style="43" bestFit="1" customWidth="1"/>
    <col min="6" max="6" width="14.7109375" style="43" bestFit="1" customWidth="1"/>
    <col min="7" max="16384" width="9.140625" style="43"/>
  </cols>
  <sheetData>
    <row r="1" spans="1:6" s="40" customFormat="1" x14ac:dyDescent="0.2">
      <c r="A1" s="40" t="s">
        <v>2</v>
      </c>
      <c r="B1" s="40" t="s">
        <v>0</v>
      </c>
      <c r="C1" s="41" t="s">
        <v>3</v>
      </c>
      <c r="D1" s="40" t="s">
        <v>1</v>
      </c>
      <c r="E1" s="40" t="s">
        <v>4</v>
      </c>
      <c r="F1" s="40" t="s">
        <v>89</v>
      </c>
    </row>
    <row r="2" spans="1:6" x14ac:dyDescent="0.2">
      <c r="A2" s="42" t="s">
        <v>74</v>
      </c>
      <c r="B2" s="43">
        <v>1</v>
      </c>
      <c r="C2" s="44">
        <v>2</v>
      </c>
      <c r="D2" s="43" t="s">
        <v>5</v>
      </c>
      <c r="E2" s="43">
        <v>124</v>
      </c>
    </row>
    <row r="3" spans="1:6" x14ac:dyDescent="0.2">
      <c r="A3" s="42" t="s">
        <v>74</v>
      </c>
      <c r="B3" s="43">
        <v>1</v>
      </c>
      <c r="C3" s="44">
        <v>2</v>
      </c>
      <c r="D3" s="43" t="s">
        <v>6</v>
      </c>
      <c r="E3" s="43">
        <v>66</v>
      </c>
    </row>
    <row r="4" spans="1:6" x14ac:dyDescent="0.2">
      <c r="A4" s="42" t="s">
        <v>74</v>
      </c>
      <c r="B4" s="43">
        <v>1</v>
      </c>
      <c r="C4" s="44">
        <v>11</v>
      </c>
      <c r="D4" s="43" t="s">
        <v>7</v>
      </c>
      <c r="E4" s="43">
        <v>210</v>
      </c>
    </row>
    <row r="5" spans="1:6" x14ac:dyDescent="0.2">
      <c r="A5" s="42" t="s">
        <v>74</v>
      </c>
      <c r="B5" s="43">
        <v>1</v>
      </c>
      <c r="C5" s="44">
        <v>16</v>
      </c>
      <c r="D5" s="43" t="s">
        <v>7</v>
      </c>
      <c r="E5" s="43">
        <v>12</v>
      </c>
    </row>
    <row r="6" spans="1:6" x14ac:dyDescent="0.2">
      <c r="A6" s="42" t="s">
        <v>74</v>
      </c>
      <c r="B6" s="43">
        <v>1</v>
      </c>
      <c r="C6" s="44">
        <v>40.167000000000002</v>
      </c>
      <c r="D6" s="43" t="s">
        <v>8</v>
      </c>
      <c r="E6" s="43">
        <v>5</v>
      </c>
    </row>
    <row r="7" spans="1:6" x14ac:dyDescent="0.2">
      <c r="A7" s="42" t="s">
        <v>74</v>
      </c>
      <c r="B7" s="43">
        <v>1</v>
      </c>
      <c r="C7" s="44">
        <v>40.167000000000002</v>
      </c>
      <c r="D7" s="43" t="s">
        <v>8</v>
      </c>
      <c r="E7" s="43">
        <v>86</v>
      </c>
    </row>
    <row r="8" spans="1:6" x14ac:dyDescent="0.2">
      <c r="A8" s="42" t="s">
        <v>74</v>
      </c>
      <c r="B8" s="43">
        <v>1</v>
      </c>
      <c r="C8" s="44">
        <v>91.334000000000003</v>
      </c>
      <c r="D8" s="43" t="s">
        <v>9</v>
      </c>
      <c r="E8" s="43">
        <v>36</v>
      </c>
      <c r="F8" s="45"/>
    </row>
    <row r="9" spans="1:6" x14ac:dyDescent="0.2">
      <c r="A9" s="42" t="s">
        <v>74</v>
      </c>
      <c r="B9" s="43">
        <v>1</v>
      </c>
      <c r="C9" s="44">
        <v>363.67</v>
      </c>
      <c r="D9" s="43" t="s">
        <v>7</v>
      </c>
      <c r="E9" s="43">
        <v>13</v>
      </c>
      <c r="F9" s="45"/>
    </row>
    <row r="10" spans="1:6" x14ac:dyDescent="0.2">
      <c r="A10" s="42" t="s">
        <v>74</v>
      </c>
      <c r="B10" s="43">
        <v>1</v>
      </c>
      <c r="C10" s="44">
        <v>371.83699999999999</v>
      </c>
      <c r="D10" s="43" t="s">
        <v>10</v>
      </c>
      <c r="E10" s="43">
        <v>10</v>
      </c>
    </row>
    <row r="11" spans="1:6" x14ac:dyDescent="0.2">
      <c r="A11" s="42" t="s">
        <v>74</v>
      </c>
      <c r="B11" s="43">
        <v>1</v>
      </c>
      <c r="C11" s="44">
        <v>553.67200000000003</v>
      </c>
      <c r="D11" s="43" t="s">
        <v>8</v>
      </c>
      <c r="E11" s="43">
        <v>79</v>
      </c>
      <c r="F11" s="45"/>
    </row>
    <row r="12" spans="1:6" x14ac:dyDescent="0.2">
      <c r="A12" s="42" t="s">
        <v>74</v>
      </c>
      <c r="B12" s="43">
        <v>1</v>
      </c>
      <c r="C12" s="44">
        <v>579.83900000000006</v>
      </c>
      <c r="D12" s="43" t="s">
        <v>6</v>
      </c>
      <c r="E12" s="43">
        <v>29</v>
      </c>
    </row>
    <row r="13" spans="1:6" x14ac:dyDescent="0.2">
      <c r="A13" s="42" t="s">
        <v>74</v>
      </c>
      <c r="B13" s="43">
        <v>1</v>
      </c>
      <c r="C13" s="44">
        <v>580.83900000000006</v>
      </c>
      <c r="D13" s="43" t="s">
        <v>6</v>
      </c>
      <c r="E13" s="43">
        <v>45</v>
      </c>
    </row>
    <row r="14" spans="1:6" x14ac:dyDescent="0.2">
      <c r="A14" s="42" t="s">
        <v>74</v>
      </c>
      <c r="B14" s="43">
        <v>2</v>
      </c>
      <c r="C14" s="44">
        <v>1</v>
      </c>
      <c r="D14" s="43" t="s">
        <v>5</v>
      </c>
      <c r="E14" s="43">
        <f>60+30</f>
        <v>90</v>
      </c>
    </row>
    <row r="15" spans="1:6" x14ac:dyDescent="0.2">
      <c r="A15" s="42" t="s">
        <v>74</v>
      </c>
      <c r="B15" s="43">
        <v>2</v>
      </c>
      <c r="C15" s="44">
        <v>1</v>
      </c>
      <c r="D15" s="43" t="s">
        <v>6</v>
      </c>
      <c r="E15" s="43">
        <v>54</v>
      </c>
    </row>
    <row r="16" spans="1:6" x14ac:dyDescent="0.2">
      <c r="A16" s="42" t="s">
        <v>74</v>
      </c>
      <c r="B16" s="43">
        <v>2</v>
      </c>
      <c r="C16" s="44">
        <v>7</v>
      </c>
      <c r="D16" s="43" t="s">
        <v>8</v>
      </c>
      <c r="E16" s="43">
        <v>38</v>
      </c>
      <c r="F16" s="45"/>
    </row>
    <row r="17" spans="1:6" x14ac:dyDescent="0.2">
      <c r="A17" s="42" t="s">
        <v>74</v>
      </c>
      <c r="B17" s="43">
        <v>2</v>
      </c>
      <c r="C17" s="44">
        <v>13</v>
      </c>
      <c r="D17" s="43" t="s">
        <v>6</v>
      </c>
      <c r="E17" s="43">
        <v>31</v>
      </c>
      <c r="F17" s="45"/>
    </row>
    <row r="18" spans="1:6" x14ac:dyDescent="0.2">
      <c r="A18" s="42" t="s">
        <v>74</v>
      </c>
      <c r="B18" s="43">
        <v>2</v>
      </c>
      <c r="C18" s="44">
        <v>217.00200000000001</v>
      </c>
      <c r="D18" s="43" t="s">
        <v>10</v>
      </c>
      <c r="E18" s="43">
        <v>37</v>
      </c>
    </row>
    <row r="19" spans="1:6" x14ac:dyDescent="0.2">
      <c r="A19" s="42" t="s">
        <v>74</v>
      </c>
      <c r="B19" s="43">
        <v>2</v>
      </c>
      <c r="C19" s="44">
        <v>307.50300000000004</v>
      </c>
      <c r="D19" s="43" t="s">
        <v>7</v>
      </c>
      <c r="E19" s="43">
        <v>11</v>
      </c>
    </row>
    <row r="20" spans="1:6" x14ac:dyDescent="0.2">
      <c r="A20" s="42" t="s">
        <v>74</v>
      </c>
      <c r="B20" s="43">
        <v>2</v>
      </c>
      <c r="C20" s="44">
        <v>314.50300000000004</v>
      </c>
      <c r="D20" s="43" t="s">
        <v>7</v>
      </c>
      <c r="E20" s="43">
        <v>48</v>
      </c>
    </row>
    <row r="21" spans="1:6" x14ac:dyDescent="0.2">
      <c r="A21" s="42" t="s">
        <v>74</v>
      </c>
      <c r="B21" s="43">
        <v>2</v>
      </c>
      <c r="C21" s="44">
        <v>584.83900000000006</v>
      </c>
      <c r="D21" s="43" t="s">
        <v>6</v>
      </c>
      <c r="E21" s="43">
        <v>39</v>
      </c>
    </row>
    <row r="22" spans="1:6" x14ac:dyDescent="0.2">
      <c r="A22" s="42" t="s">
        <v>74</v>
      </c>
      <c r="B22" s="43">
        <v>2</v>
      </c>
      <c r="C22" s="44">
        <v>589.83900000000006</v>
      </c>
      <c r="D22" s="43" t="s">
        <v>6</v>
      </c>
      <c r="E22" s="43">
        <f>60+7</f>
        <v>67</v>
      </c>
    </row>
    <row r="23" spans="1:6" x14ac:dyDescent="0.2">
      <c r="A23" s="42" t="s">
        <v>74</v>
      </c>
      <c r="B23" s="43">
        <v>2</v>
      </c>
      <c r="C23" s="44">
        <v>604.00600000000009</v>
      </c>
      <c r="D23" s="43" t="s">
        <v>5</v>
      </c>
      <c r="E23" s="43">
        <f>60+12</f>
        <v>72</v>
      </c>
    </row>
    <row r="24" spans="1:6" x14ac:dyDescent="0.2">
      <c r="A24" s="42" t="s">
        <v>74</v>
      </c>
      <c r="B24" s="43">
        <v>3</v>
      </c>
      <c r="C24" s="44">
        <v>1</v>
      </c>
      <c r="D24" s="43" t="s">
        <v>8</v>
      </c>
      <c r="E24" s="43">
        <v>3</v>
      </c>
    </row>
    <row r="25" spans="1:6" x14ac:dyDescent="0.2">
      <c r="A25" s="42" t="s">
        <v>74</v>
      </c>
      <c r="B25" s="43">
        <v>3</v>
      </c>
      <c r="C25" s="44">
        <v>2</v>
      </c>
      <c r="D25" s="43" t="s">
        <v>8</v>
      </c>
      <c r="E25" s="43">
        <v>89</v>
      </c>
    </row>
    <row r="26" spans="1:6" x14ac:dyDescent="0.2">
      <c r="A26" s="42" t="s">
        <v>74</v>
      </c>
      <c r="B26" s="43">
        <v>3</v>
      </c>
      <c r="C26" s="44">
        <v>2</v>
      </c>
      <c r="D26" s="43" t="s">
        <v>6</v>
      </c>
      <c r="E26" s="43">
        <v>154</v>
      </c>
    </row>
    <row r="27" spans="1:6" x14ac:dyDescent="0.2">
      <c r="A27" s="42" t="s">
        <v>74</v>
      </c>
      <c r="B27" s="43">
        <v>3</v>
      </c>
      <c r="C27" s="44">
        <v>9</v>
      </c>
      <c r="D27" s="43" t="s">
        <v>7</v>
      </c>
      <c r="E27" s="43">
        <v>130</v>
      </c>
    </row>
    <row r="28" spans="1:6" x14ac:dyDescent="0.2">
      <c r="A28" s="42" t="s">
        <v>74</v>
      </c>
      <c r="B28" s="43">
        <v>3</v>
      </c>
      <c r="C28" s="44">
        <v>68.334000000000003</v>
      </c>
      <c r="D28" s="43" t="s">
        <v>5</v>
      </c>
      <c r="E28" s="43">
        <v>50</v>
      </c>
    </row>
    <row r="29" spans="1:6" x14ac:dyDescent="0.2">
      <c r="A29" s="42" t="s">
        <v>74</v>
      </c>
      <c r="B29" s="43">
        <v>3</v>
      </c>
      <c r="C29" s="44">
        <v>71.334000000000003</v>
      </c>
      <c r="D29" s="43" t="s">
        <v>5</v>
      </c>
      <c r="E29" s="43">
        <v>71</v>
      </c>
    </row>
    <row r="30" spans="1:6" x14ac:dyDescent="0.2">
      <c r="A30" s="42" t="s">
        <v>74</v>
      </c>
      <c r="B30" s="43">
        <v>3</v>
      </c>
      <c r="C30" s="44">
        <v>114.501</v>
      </c>
      <c r="D30" s="43" t="s">
        <v>10</v>
      </c>
      <c r="E30" s="43">
        <v>10</v>
      </c>
    </row>
    <row r="31" spans="1:6" x14ac:dyDescent="0.2">
      <c r="A31" s="42" t="s">
        <v>74</v>
      </c>
      <c r="B31" s="43">
        <v>3</v>
      </c>
      <c r="C31" s="44">
        <v>580.83900000000006</v>
      </c>
      <c r="D31" s="43" t="s">
        <v>6</v>
      </c>
      <c r="E31" s="43">
        <v>49</v>
      </c>
    </row>
    <row r="32" spans="1:6" x14ac:dyDescent="0.2">
      <c r="A32" s="42" t="s">
        <v>74</v>
      </c>
      <c r="B32" s="43">
        <v>3</v>
      </c>
      <c r="C32" s="44">
        <v>581.83900000000006</v>
      </c>
      <c r="D32" s="43" t="s">
        <v>6</v>
      </c>
      <c r="E32" s="43">
        <v>77</v>
      </c>
    </row>
    <row r="33" spans="1:5" x14ac:dyDescent="0.2">
      <c r="A33" s="42" t="s">
        <v>74</v>
      </c>
      <c r="B33" s="43">
        <v>3</v>
      </c>
      <c r="C33" s="44">
        <v>599.00600000000009</v>
      </c>
      <c r="D33" s="43" t="s">
        <v>5</v>
      </c>
      <c r="E33" s="43">
        <v>58</v>
      </c>
    </row>
    <row r="34" spans="1:5" x14ac:dyDescent="0.2">
      <c r="A34" s="42" t="s">
        <v>74</v>
      </c>
      <c r="B34" s="43">
        <v>4</v>
      </c>
      <c r="C34" s="44">
        <v>1</v>
      </c>
      <c r="D34" s="43" t="s">
        <v>6</v>
      </c>
      <c r="E34" s="43">
        <v>94</v>
      </c>
    </row>
    <row r="35" spans="1:5" x14ac:dyDescent="0.2">
      <c r="A35" s="42" t="s">
        <v>74</v>
      </c>
      <c r="B35" s="43">
        <v>4</v>
      </c>
      <c r="C35" s="44">
        <v>4</v>
      </c>
      <c r="D35" s="43" t="s">
        <v>5</v>
      </c>
      <c r="E35" s="43">
        <v>99</v>
      </c>
    </row>
    <row r="36" spans="1:5" x14ac:dyDescent="0.2">
      <c r="A36" s="42" t="s">
        <v>74</v>
      </c>
      <c r="B36" s="43">
        <v>4</v>
      </c>
      <c r="C36" s="44">
        <v>8</v>
      </c>
      <c r="D36" s="43" t="s">
        <v>7</v>
      </c>
      <c r="E36" s="43">
        <v>8</v>
      </c>
    </row>
    <row r="37" spans="1:5" x14ac:dyDescent="0.2">
      <c r="A37" s="42" t="s">
        <v>74</v>
      </c>
      <c r="B37" s="43">
        <v>4</v>
      </c>
      <c r="C37" s="44">
        <v>9</v>
      </c>
      <c r="D37" s="43" t="s">
        <v>7</v>
      </c>
      <c r="E37" s="43">
        <v>83</v>
      </c>
    </row>
    <row r="38" spans="1:5" x14ac:dyDescent="0.2">
      <c r="A38" s="42" t="s">
        <v>74</v>
      </c>
      <c r="B38" s="43">
        <v>4</v>
      </c>
      <c r="C38" s="44">
        <v>31</v>
      </c>
      <c r="D38" s="43" t="s">
        <v>5</v>
      </c>
      <c r="E38" s="43">
        <v>42</v>
      </c>
    </row>
    <row r="39" spans="1:5" x14ac:dyDescent="0.2">
      <c r="A39" s="42" t="s">
        <v>74</v>
      </c>
      <c r="B39" s="43">
        <v>4</v>
      </c>
      <c r="C39" s="44">
        <v>545.67200000000003</v>
      </c>
      <c r="D39" s="43" t="s">
        <v>6</v>
      </c>
      <c r="E39" s="43">
        <v>87</v>
      </c>
    </row>
    <row r="40" spans="1:5" x14ac:dyDescent="0.2">
      <c r="A40" s="42" t="s">
        <v>74</v>
      </c>
      <c r="B40" s="43">
        <v>4</v>
      </c>
      <c r="C40" s="44">
        <v>547.67200000000003</v>
      </c>
      <c r="D40" s="43" t="s">
        <v>6</v>
      </c>
      <c r="E40" s="43">
        <v>91</v>
      </c>
    </row>
    <row r="41" spans="1:5" x14ac:dyDescent="0.2">
      <c r="A41" s="42" t="s">
        <v>74</v>
      </c>
      <c r="B41" s="43">
        <v>4</v>
      </c>
      <c r="C41" s="44">
        <v>610.00600000000009</v>
      </c>
      <c r="D41" s="43" t="s">
        <v>5</v>
      </c>
      <c r="E41" s="43">
        <v>21</v>
      </c>
    </row>
    <row r="42" spans="1:5" x14ac:dyDescent="0.2">
      <c r="A42" s="42" t="s">
        <v>74</v>
      </c>
      <c r="B42" s="43">
        <v>5</v>
      </c>
      <c r="C42" s="44">
        <v>1</v>
      </c>
      <c r="D42" s="43" t="s">
        <v>5</v>
      </c>
      <c r="E42" s="43">
        <v>117</v>
      </c>
    </row>
    <row r="43" spans="1:5" x14ac:dyDescent="0.2">
      <c r="A43" s="42" t="s">
        <v>74</v>
      </c>
      <c r="B43" s="43">
        <v>5</v>
      </c>
      <c r="C43" s="44">
        <v>2</v>
      </c>
      <c r="D43" s="43" t="s">
        <v>6</v>
      </c>
      <c r="E43" s="43">
        <v>78</v>
      </c>
    </row>
    <row r="44" spans="1:5" x14ac:dyDescent="0.2">
      <c r="A44" s="42" t="s">
        <v>74</v>
      </c>
      <c r="B44" s="43">
        <v>5</v>
      </c>
      <c r="C44" s="44">
        <v>14</v>
      </c>
      <c r="D44" s="43" t="s">
        <v>7</v>
      </c>
      <c r="E44" s="43">
        <v>77</v>
      </c>
    </row>
    <row r="45" spans="1:5" x14ac:dyDescent="0.2">
      <c r="A45" s="42" t="s">
        <v>74</v>
      </c>
      <c r="B45" s="43">
        <v>5</v>
      </c>
      <c r="C45" s="44">
        <v>166.83500000000001</v>
      </c>
      <c r="D45" s="43" t="s">
        <v>10</v>
      </c>
      <c r="E45" s="43">
        <v>19</v>
      </c>
    </row>
    <row r="46" spans="1:5" x14ac:dyDescent="0.2">
      <c r="A46" s="42" t="s">
        <v>74</v>
      </c>
      <c r="B46" s="43">
        <v>5</v>
      </c>
      <c r="C46" s="44">
        <v>437.17100000000005</v>
      </c>
      <c r="D46" s="43" t="s">
        <v>7</v>
      </c>
      <c r="E46" s="43">
        <v>6</v>
      </c>
    </row>
    <row r="47" spans="1:5" x14ac:dyDescent="0.2">
      <c r="A47" s="42" t="s">
        <v>74</v>
      </c>
      <c r="B47" s="43">
        <v>5</v>
      </c>
      <c r="C47" s="44">
        <v>438.17100000000005</v>
      </c>
      <c r="D47" s="43" t="s">
        <v>7</v>
      </c>
      <c r="E47" s="43">
        <v>23</v>
      </c>
    </row>
    <row r="48" spans="1:5" x14ac:dyDescent="0.2">
      <c r="A48" s="42" t="s">
        <v>74</v>
      </c>
      <c r="B48" s="43">
        <v>5</v>
      </c>
      <c r="C48" s="44">
        <v>494.33800000000002</v>
      </c>
      <c r="D48" s="43" t="s">
        <v>6</v>
      </c>
      <c r="E48" s="43">
        <v>24</v>
      </c>
    </row>
    <row r="49" spans="1:5" x14ac:dyDescent="0.2">
      <c r="A49" s="42" t="s">
        <v>74</v>
      </c>
      <c r="B49" s="43">
        <v>5</v>
      </c>
      <c r="C49" s="44">
        <v>584.83900000000006</v>
      </c>
      <c r="D49" s="43" t="s">
        <v>5</v>
      </c>
      <c r="E49" s="43">
        <v>93</v>
      </c>
    </row>
    <row r="50" spans="1:5" x14ac:dyDescent="0.2">
      <c r="A50" s="43" t="s">
        <v>90</v>
      </c>
      <c r="B50" s="43">
        <v>6</v>
      </c>
      <c r="C50" s="44">
        <v>0</v>
      </c>
      <c r="D50" s="43" t="s">
        <v>8</v>
      </c>
      <c r="E50" s="43">
        <v>24</v>
      </c>
    </row>
    <row r="51" spans="1:5" x14ac:dyDescent="0.2">
      <c r="A51" s="42" t="s">
        <v>74</v>
      </c>
      <c r="B51" s="43">
        <v>6</v>
      </c>
      <c r="C51" s="44">
        <v>1</v>
      </c>
      <c r="D51" s="43" t="s">
        <v>6</v>
      </c>
      <c r="E51" s="43">
        <f>60+45</f>
        <v>105</v>
      </c>
    </row>
    <row r="52" spans="1:5" x14ac:dyDescent="0.2">
      <c r="A52" s="42" t="s">
        <v>74</v>
      </c>
      <c r="B52" s="43">
        <v>6</v>
      </c>
      <c r="C52" s="44">
        <v>1</v>
      </c>
      <c r="D52" s="43" t="s">
        <v>8</v>
      </c>
      <c r="E52" s="43">
        <v>23</v>
      </c>
    </row>
    <row r="53" spans="1:5" x14ac:dyDescent="0.2">
      <c r="A53" s="42" t="s">
        <v>74</v>
      </c>
      <c r="B53" s="43">
        <v>6</v>
      </c>
      <c r="C53" s="44">
        <v>1</v>
      </c>
      <c r="D53" s="43" t="s">
        <v>5</v>
      </c>
      <c r="E53" s="43">
        <f>60+21</f>
        <v>81</v>
      </c>
    </row>
    <row r="54" spans="1:5" x14ac:dyDescent="0.2">
      <c r="A54" s="42" t="s">
        <v>74</v>
      </c>
      <c r="B54" s="43">
        <v>6</v>
      </c>
      <c r="C54" s="44">
        <v>6</v>
      </c>
      <c r="D54" s="43" t="s">
        <v>8</v>
      </c>
      <c r="E54" s="43">
        <v>41</v>
      </c>
    </row>
    <row r="55" spans="1:5" x14ac:dyDescent="0.2">
      <c r="A55" s="42" t="s">
        <v>74</v>
      </c>
      <c r="B55" s="43">
        <v>6</v>
      </c>
      <c r="C55" s="44">
        <v>18</v>
      </c>
      <c r="D55" s="43" t="s">
        <v>7</v>
      </c>
      <c r="E55" s="43">
        <f>60+44</f>
        <v>104</v>
      </c>
    </row>
    <row r="56" spans="1:5" x14ac:dyDescent="0.2">
      <c r="A56" s="42" t="s">
        <v>74</v>
      </c>
      <c r="B56" s="43">
        <v>6</v>
      </c>
      <c r="C56" s="44">
        <v>21</v>
      </c>
      <c r="D56" s="43" t="s">
        <v>7</v>
      </c>
      <c r="E56" s="43">
        <v>43</v>
      </c>
    </row>
    <row r="57" spans="1:5" x14ac:dyDescent="0.2">
      <c r="A57" s="42" t="s">
        <v>74</v>
      </c>
      <c r="B57" s="43">
        <v>6</v>
      </c>
      <c r="C57" s="44">
        <v>386.83699999999999</v>
      </c>
      <c r="D57" s="43" t="s">
        <v>7</v>
      </c>
      <c r="E57" s="43">
        <v>13</v>
      </c>
    </row>
    <row r="58" spans="1:5" x14ac:dyDescent="0.2">
      <c r="A58" s="42" t="s">
        <v>74</v>
      </c>
      <c r="B58" s="43">
        <v>6</v>
      </c>
      <c r="C58" s="44">
        <v>387.83699999999999</v>
      </c>
      <c r="D58" s="43" t="s">
        <v>7</v>
      </c>
      <c r="E58" s="43">
        <v>3</v>
      </c>
    </row>
    <row r="59" spans="1:5" x14ac:dyDescent="0.2">
      <c r="A59" s="42" t="s">
        <v>74</v>
      </c>
      <c r="B59" s="43">
        <v>6</v>
      </c>
      <c r="C59" s="44">
        <v>480.33800000000002</v>
      </c>
      <c r="D59" s="43" t="s">
        <v>6</v>
      </c>
      <c r="E59" s="43">
        <v>51</v>
      </c>
    </row>
    <row r="60" spans="1:5" x14ac:dyDescent="0.2">
      <c r="A60" s="42" t="s">
        <v>74</v>
      </c>
      <c r="B60" s="43">
        <v>6</v>
      </c>
      <c r="C60" s="44">
        <v>484.33800000000002</v>
      </c>
      <c r="D60" s="43" t="s">
        <v>6</v>
      </c>
      <c r="E60" s="43">
        <v>40</v>
      </c>
    </row>
    <row r="61" spans="1:5" x14ac:dyDescent="0.2">
      <c r="A61" s="42" t="s">
        <v>74</v>
      </c>
      <c r="B61" s="43">
        <v>6</v>
      </c>
      <c r="C61" s="44">
        <v>547.67200000000003</v>
      </c>
      <c r="D61" s="43" t="s">
        <v>7</v>
      </c>
      <c r="E61" s="43">
        <v>20</v>
      </c>
    </row>
    <row r="62" spans="1:5" x14ac:dyDescent="0.2">
      <c r="A62" s="42" t="s">
        <v>74</v>
      </c>
      <c r="B62" s="43">
        <v>6</v>
      </c>
      <c r="C62" s="44">
        <v>579.83900000000006</v>
      </c>
      <c r="D62" s="43" t="s">
        <v>5</v>
      </c>
      <c r="E62" s="43">
        <v>23</v>
      </c>
    </row>
    <row r="63" spans="1:5" x14ac:dyDescent="0.2">
      <c r="A63" s="43" t="s">
        <v>90</v>
      </c>
      <c r="B63" s="43">
        <v>7</v>
      </c>
      <c r="C63" s="44">
        <v>2</v>
      </c>
      <c r="D63" s="43" t="s">
        <v>8</v>
      </c>
      <c r="E63" s="43">
        <v>11</v>
      </c>
    </row>
    <row r="64" spans="1:5" x14ac:dyDescent="0.2">
      <c r="A64" s="42" t="s">
        <v>74</v>
      </c>
      <c r="B64" s="43">
        <v>7</v>
      </c>
      <c r="C64" s="44">
        <v>3</v>
      </c>
      <c r="D64" s="43" t="s">
        <v>8</v>
      </c>
      <c r="E64" s="43">
        <v>7</v>
      </c>
    </row>
    <row r="65" spans="1:5" x14ac:dyDescent="0.2">
      <c r="A65" s="42" t="s">
        <v>74</v>
      </c>
      <c r="B65" s="43">
        <v>7</v>
      </c>
      <c r="C65" s="44">
        <v>3</v>
      </c>
      <c r="D65" s="43" t="s">
        <v>5</v>
      </c>
      <c r="E65" s="43">
        <v>117</v>
      </c>
    </row>
    <row r="66" spans="1:5" x14ac:dyDescent="0.2">
      <c r="A66" s="42" t="s">
        <v>74</v>
      </c>
      <c r="B66" s="43">
        <v>7</v>
      </c>
      <c r="C66" s="44">
        <v>3</v>
      </c>
      <c r="D66" s="43" t="s">
        <v>6</v>
      </c>
      <c r="E66" s="43">
        <v>57</v>
      </c>
    </row>
    <row r="67" spans="1:5" x14ac:dyDescent="0.2">
      <c r="A67" s="42" t="s">
        <v>74</v>
      </c>
      <c r="B67" s="43">
        <v>7</v>
      </c>
      <c r="C67" s="44">
        <v>27</v>
      </c>
      <c r="D67" s="43" t="s">
        <v>10</v>
      </c>
      <c r="E67" s="43">
        <v>1</v>
      </c>
    </row>
    <row r="68" spans="1:5" x14ac:dyDescent="0.2">
      <c r="A68" s="42" t="s">
        <v>74</v>
      </c>
      <c r="B68" s="43">
        <v>7</v>
      </c>
      <c r="C68" s="44">
        <v>86.334000000000003</v>
      </c>
      <c r="D68" s="43" t="s">
        <v>8</v>
      </c>
      <c r="E68" s="43">
        <v>110</v>
      </c>
    </row>
    <row r="69" spans="1:5" x14ac:dyDescent="0.2">
      <c r="A69" s="42" t="s">
        <v>74</v>
      </c>
      <c r="B69" s="43">
        <v>7</v>
      </c>
      <c r="C69" s="44">
        <v>421.00400000000002</v>
      </c>
      <c r="D69" s="43" t="s">
        <v>5</v>
      </c>
      <c r="E69" s="43">
        <v>97</v>
      </c>
    </row>
    <row r="70" spans="1:5" x14ac:dyDescent="0.2">
      <c r="A70" s="42" t="s">
        <v>74</v>
      </c>
      <c r="B70" s="43">
        <v>7</v>
      </c>
      <c r="C70" s="44">
        <v>438.17100000000005</v>
      </c>
      <c r="D70" s="43" t="s">
        <v>7</v>
      </c>
      <c r="E70" s="43">
        <v>9</v>
      </c>
    </row>
    <row r="71" spans="1:5" x14ac:dyDescent="0.2">
      <c r="A71" s="42" t="s">
        <v>74</v>
      </c>
      <c r="B71" s="43">
        <v>7</v>
      </c>
      <c r="C71" s="44">
        <v>569.83900000000006</v>
      </c>
      <c r="D71" s="43" t="s">
        <v>6</v>
      </c>
      <c r="E71" s="43">
        <v>42</v>
      </c>
    </row>
    <row r="72" spans="1:5" x14ac:dyDescent="0.2">
      <c r="A72" s="42" t="s">
        <v>74</v>
      </c>
      <c r="B72" s="43">
        <v>8</v>
      </c>
      <c r="C72" s="44">
        <v>1</v>
      </c>
      <c r="D72" s="43" t="s">
        <v>8</v>
      </c>
      <c r="E72" s="43">
        <v>67</v>
      </c>
    </row>
    <row r="73" spans="1:5" x14ac:dyDescent="0.2">
      <c r="A73" s="42" t="s">
        <v>74</v>
      </c>
      <c r="B73" s="43">
        <v>8</v>
      </c>
      <c r="C73" s="44">
        <v>4</v>
      </c>
      <c r="D73" s="43" t="s">
        <v>9</v>
      </c>
      <c r="E73" s="43">
        <v>26</v>
      </c>
    </row>
    <row r="74" spans="1:5" x14ac:dyDescent="0.2">
      <c r="A74" s="42" t="s">
        <v>74</v>
      </c>
      <c r="B74" s="43">
        <v>8</v>
      </c>
      <c r="C74" s="44">
        <v>18</v>
      </c>
      <c r="D74" s="43" t="s">
        <v>5</v>
      </c>
      <c r="E74" s="43">
        <v>97</v>
      </c>
    </row>
    <row r="75" spans="1:5" x14ac:dyDescent="0.2">
      <c r="A75" s="42" t="s">
        <v>74</v>
      </c>
      <c r="B75" s="43">
        <v>8</v>
      </c>
      <c r="C75" s="44">
        <v>25</v>
      </c>
      <c r="D75" s="43" t="s">
        <v>5</v>
      </c>
      <c r="E75" s="43">
        <v>6</v>
      </c>
    </row>
    <row r="76" spans="1:5" x14ac:dyDescent="0.2">
      <c r="A76" s="42" t="s">
        <v>74</v>
      </c>
      <c r="B76" s="43">
        <v>8</v>
      </c>
      <c r="C76" s="44">
        <v>81.334000000000003</v>
      </c>
      <c r="D76" s="43" t="s">
        <v>7</v>
      </c>
      <c r="E76" s="43">
        <v>114</v>
      </c>
    </row>
    <row r="77" spans="1:5" x14ac:dyDescent="0.2">
      <c r="A77" s="42" t="s">
        <v>74</v>
      </c>
      <c r="B77" s="43">
        <v>8</v>
      </c>
      <c r="C77" s="44">
        <v>109.501</v>
      </c>
      <c r="D77" s="43" t="s">
        <v>10</v>
      </c>
      <c r="E77" s="43">
        <v>28</v>
      </c>
    </row>
    <row r="78" spans="1:5" x14ac:dyDescent="0.2">
      <c r="A78" s="42" t="s">
        <v>74</v>
      </c>
      <c r="B78" s="43">
        <v>8</v>
      </c>
      <c r="C78" s="44">
        <v>511.505</v>
      </c>
      <c r="D78" s="43" t="s">
        <v>6</v>
      </c>
      <c r="E78" s="43">
        <v>54</v>
      </c>
    </row>
    <row r="79" spans="1:5" x14ac:dyDescent="0.2">
      <c r="A79" s="42" t="s">
        <v>74</v>
      </c>
      <c r="B79" s="43">
        <v>8</v>
      </c>
      <c r="C79" s="44">
        <v>517.505</v>
      </c>
      <c r="D79" s="43" t="s">
        <v>6</v>
      </c>
      <c r="E79" s="43">
        <v>19</v>
      </c>
    </row>
    <row r="80" spans="1:5" x14ac:dyDescent="0.2">
      <c r="A80" s="42" t="s">
        <v>74</v>
      </c>
      <c r="B80" s="43">
        <v>8</v>
      </c>
      <c r="C80" s="44">
        <v>518.505</v>
      </c>
      <c r="D80" s="43" t="s">
        <v>6</v>
      </c>
      <c r="E80" s="43">
        <v>59</v>
      </c>
    </row>
    <row r="81" spans="1:5" x14ac:dyDescent="0.2">
      <c r="A81" s="42" t="s">
        <v>74</v>
      </c>
      <c r="B81" s="43">
        <v>9</v>
      </c>
      <c r="C81" s="44">
        <v>3</v>
      </c>
      <c r="D81" s="43" t="s">
        <v>10</v>
      </c>
      <c r="E81" s="43">
        <f>60+4</f>
        <v>64</v>
      </c>
    </row>
    <row r="82" spans="1:5" x14ac:dyDescent="0.2">
      <c r="A82" s="42" t="s">
        <v>74</v>
      </c>
      <c r="B82" s="43">
        <v>9</v>
      </c>
      <c r="C82" s="44">
        <v>15</v>
      </c>
      <c r="D82" s="43" t="s">
        <v>6</v>
      </c>
      <c r="E82" s="43">
        <f>60+8</f>
        <v>68</v>
      </c>
    </row>
    <row r="83" spans="1:5" x14ac:dyDescent="0.2">
      <c r="A83" s="42" t="s">
        <v>74</v>
      </c>
      <c r="B83" s="43">
        <v>9</v>
      </c>
      <c r="C83" s="44">
        <v>17</v>
      </c>
      <c r="D83" s="43" t="s">
        <v>7</v>
      </c>
      <c r="E83" s="43">
        <v>5</v>
      </c>
    </row>
    <row r="84" spans="1:5" x14ac:dyDescent="0.2">
      <c r="A84" s="42" t="s">
        <v>74</v>
      </c>
      <c r="B84" s="43">
        <v>9</v>
      </c>
      <c r="C84" s="44">
        <v>23</v>
      </c>
      <c r="D84" s="43" t="s">
        <v>5</v>
      </c>
      <c r="E84" s="43">
        <v>26</v>
      </c>
    </row>
    <row r="85" spans="1:5" x14ac:dyDescent="0.2">
      <c r="A85" s="42" t="s">
        <v>74</v>
      </c>
      <c r="B85" s="43">
        <v>9</v>
      </c>
      <c r="C85" s="44">
        <v>98.334000000000003</v>
      </c>
      <c r="D85" s="43" t="s">
        <v>5</v>
      </c>
      <c r="E85" s="43">
        <f>60+30</f>
        <v>90</v>
      </c>
    </row>
    <row r="86" spans="1:5" x14ac:dyDescent="0.2">
      <c r="A86" s="42" t="s">
        <v>74</v>
      </c>
      <c r="B86" s="43">
        <v>9</v>
      </c>
      <c r="C86" s="44">
        <v>100.501</v>
      </c>
      <c r="D86" s="43" t="s">
        <v>5</v>
      </c>
      <c r="E86" s="43">
        <v>25</v>
      </c>
    </row>
    <row r="87" spans="1:5" x14ac:dyDescent="0.2">
      <c r="A87" s="42" t="s">
        <v>74</v>
      </c>
      <c r="B87" s="43">
        <v>9</v>
      </c>
      <c r="C87" s="44">
        <v>144.66800000000001</v>
      </c>
      <c r="D87" s="43" t="s">
        <v>7</v>
      </c>
      <c r="E87" s="43">
        <v>28</v>
      </c>
    </row>
    <row r="88" spans="1:5" x14ac:dyDescent="0.2">
      <c r="A88" s="42" t="s">
        <v>74</v>
      </c>
      <c r="B88" s="43">
        <v>9</v>
      </c>
      <c r="C88" s="44">
        <v>515.505</v>
      </c>
      <c r="D88" s="43" t="s">
        <v>5</v>
      </c>
      <c r="E88" s="43">
        <f>60+20</f>
        <v>80</v>
      </c>
    </row>
    <row r="89" spans="1:5" x14ac:dyDescent="0.2">
      <c r="A89" s="42" t="s">
        <v>74</v>
      </c>
      <c r="B89" s="43">
        <v>10</v>
      </c>
      <c r="C89" s="44">
        <v>2</v>
      </c>
      <c r="D89" s="43" t="s">
        <v>5</v>
      </c>
      <c r="E89" s="43">
        <v>141</v>
      </c>
    </row>
    <row r="90" spans="1:5" x14ac:dyDescent="0.2">
      <c r="A90" s="42" t="s">
        <v>74</v>
      </c>
      <c r="B90" s="43">
        <v>10</v>
      </c>
      <c r="C90" s="44">
        <v>3</v>
      </c>
      <c r="D90" s="43" t="s">
        <v>8</v>
      </c>
      <c r="E90" s="43">
        <v>47</v>
      </c>
    </row>
    <row r="91" spans="1:5" x14ac:dyDescent="0.2">
      <c r="A91" s="42" t="s">
        <v>74</v>
      </c>
      <c r="B91" s="43">
        <v>10</v>
      </c>
      <c r="C91" s="44">
        <v>8</v>
      </c>
      <c r="D91" s="43" t="s">
        <v>7</v>
      </c>
      <c r="E91" s="43">
        <v>27</v>
      </c>
    </row>
    <row r="92" spans="1:5" x14ac:dyDescent="0.2">
      <c r="A92" s="43" t="s">
        <v>90</v>
      </c>
      <c r="B92" s="43">
        <v>10</v>
      </c>
      <c r="C92" s="44">
        <v>10</v>
      </c>
      <c r="D92" s="43" t="s">
        <v>6</v>
      </c>
      <c r="E92" s="43">
        <v>25</v>
      </c>
    </row>
    <row r="93" spans="1:5" x14ac:dyDescent="0.2">
      <c r="A93" s="42" t="s">
        <v>74</v>
      </c>
      <c r="B93" s="43">
        <v>10</v>
      </c>
      <c r="C93" s="44">
        <v>292.33600000000001</v>
      </c>
      <c r="D93" s="43" t="s">
        <v>10</v>
      </c>
      <c r="E93" s="43">
        <v>26</v>
      </c>
    </row>
    <row r="94" spans="1:5" x14ac:dyDescent="0.2">
      <c r="A94" s="42" t="s">
        <v>74</v>
      </c>
      <c r="B94" s="43">
        <v>10</v>
      </c>
      <c r="C94" s="44">
        <v>484.33800000000002</v>
      </c>
      <c r="D94" s="43" t="s">
        <v>7</v>
      </c>
      <c r="E94" s="43">
        <v>5</v>
      </c>
    </row>
    <row r="95" spans="1:5" x14ac:dyDescent="0.2">
      <c r="A95" s="42" t="s">
        <v>74</v>
      </c>
      <c r="B95" s="43">
        <v>10</v>
      </c>
      <c r="C95" s="44">
        <v>549.67200000000003</v>
      </c>
      <c r="D95" s="43" t="s">
        <v>6</v>
      </c>
      <c r="E95" s="43">
        <v>64</v>
      </c>
    </row>
    <row r="96" spans="1:5" x14ac:dyDescent="0.2">
      <c r="A96" s="42" t="s">
        <v>74</v>
      </c>
      <c r="B96" s="43">
        <v>10</v>
      </c>
      <c r="C96" s="44">
        <v>550.67200000000003</v>
      </c>
      <c r="D96" s="43" t="s">
        <v>6</v>
      </c>
      <c r="E96" s="43">
        <v>42</v>
      </c>
    </row>
    <row r="97" spans="1:5" x14ac:dyDescent="0.2">
      <c r="A97" s="42" t="s">
        <v>74</v>
      </c>
      <c r="B97" s="43">
        <v>10</v>
      </c>
      <c r="C97" s="44">
        <v>585.83900000000006</v>
      </c>
      <c r="D97" s="43" t="s">
        <v>5</v>
      </c>
      <c r="E97" s="43">
        <v>3</v>
      </c>
    </row>
    <row r="98" spans="1:5" x14ac:dyDescent="0.2">
      <c r="A98" s="42" t="s">
        <v>54</v>
      </c>
      <c r="B98" s="46">
        <v>1</v>
      </c>
      <c r="C98" s="47">
        <v>9</v>
      </c>
      <c r="D98" s="46" t="s">
        <v>9</v>
      </c>
      <c r="E98" s="46">
        <v>21</v>
      </c>
    </row>
    <row r="99" spans="1:5" x14ac:dyDescent="0.2">
      <c r="A99" s="42" t="s">
        <v>54</v>
      </c>
      <c r="B99" s="46">
        <v>1</v>
      </c>
      <c r="C99" s="47">
        <v>13</v>
      </c>
      <c r="D99" s="46" t="s">
        <v>6</v>
      </c>
      <c r="E99" s="46">
        <v>179</v>
      </c>
    </row>
    <row r="100" spans="1:5" x14ac:dyDescent="0.2">
      <c r="A100" s="43" t="s">
        <v>91</v>
      </c>
      <c r="B100" s="46">
        <v>1</v>
      </c>
      <c r="C100" s="47">
        <v>16</v>
      </c>
      <c r="D100" s="46" t="s">
        <v>6</v>
      </c>
      <c r="E100" s="46">
        <v>7</v>
      </c>
    </row>
    <row r="101" spans="1:5" x14ac:dyDescent="0.2">
      <c r="A101" s="42" t="s">
        <v>54</v>
      </c>
      <c r="B101" s="46">
        <v>1</v>
      </c>
      <c r="C101" s="47">
        <v>27</v>
      </c>
      <c r="D101" s="46" t="s">
        <v>7</v>
      </c>
      <c r="E101" s="46">
        <v>268</v>
      </c>
    </row>
    <row r="102" spans="1:5" x14ac:dyDescent="0.2">
      <c r="A102" s="42" t="s">
        <v>54</v>
      </c>
      <c r="B102" s="46">
        <v>1</v>
      </c>
      <c r="C102" s="47">
        <v>33</v>
      </c>
      <c r="D102" s="46" t="s">
        <v>8</v>
      </c>
      <c r="E102" s="46">
        <v>3</v>
      </c>
    </row>
    <row r="103" spans="1:5" x14ac:dyDescent="0.2">
      <c r="A103" s="43" t="s">
        <v>91</v>
      </c>
      <c r="B103" s="46">
        <v>1</v>
      </c>
      <c r="C103" s="47">
        <v>33.167000000000002</v>
      </c>
      <c r="D103" s="46" t="s">
        <v>8</v>
      </c>
      <c r="E103" s="46">
        <v>48</v>
      </c>
    </row>
    <row r="104" spans="1:5" x14ac:dyDescent="0.2">
      <c r="A104" s="42" t="s">
        <v>54</v>
      </c>
      <c r="B104" s="46">
        <v>1</v>
      </c>
      <c r="C104" s="47">
        <v>34.167000000000002</v>
      </c>
      <c r="D104" s="46" t="s">
        <v>10</v>
      </c>
      <c r="E104" s="46">
        <v>238</v>
      </c>
    </row>
    <row r="105" spans="1:5" x14ac:dyDescent="0.2">
      <c r="A105" s="43" t="s">
        <v>91</v>
      </c>
      <c r="B105" s="46">
        <v>1</v>
      </c>
      <c r="C105" s="47">
        <v>44</v>
      </c>
      <c r="D105" s="46" t="s">
        <v>8</v>
      </c>
      <c r="E105" s="46">
        <v>10</v>
      </c>
    </row>
    <row r="106" spans="1:5" x14ac:dyDescent="0.2">
      <c r="A106" s="42" t="s">
        <v>54</v>
      </c>
      <c r="B106" s="46">
        <v>1</v>
      </c>
      <c r="C106" s="47">
        <v>44.167000000000002</v>
      </c>
      <c r="D106" s="46" t="s">
        <v>8</v>
      </c>
      <c r="E106" s="46">
        <v>56</v>
      </c>
    </row>
    <row r="107" spans="1:5" x14ac:dyDescent="0.2">
      <c r="A107" s="42" t="s">
        <v>54</v>
      </c>
      <c r="B107" s="46">
        <v>1</v>
      </c>
      <c r="C107" s="47">
        <v>46.167000000000002</v>
      </c>
      <c r="D107" s="46" t="s">
        <v>10</v>
      </c>
      <c r="E107" s="46">
        <v>144</v>
      </c>
    </row>
    <row r="108" spans="1:5" x14ac:dyDescent="0.2">
      <c r="A108" s="42" t="s">
        <v>54</v>
      </c>
      <c r="B108" s="46">
        <v>1</v>
      </c>
      <c r="C108" s="47">
        <v>59.167000000000002</v>
      </c>
      <c r="D108" s="46" t="s">
        <v>10</v>
      </c>
      <c r="E108" s="46">
        <v>94</v>
      </c>
    </row>
    <row r="109" spans="1:5" x14ac:dyDescent="0.2">
      <c r="A109" s="43" t="s">
        <v>91</v>
      </c>
      <c r="B109" s="46">
        <v>1</v>
      </c>
      <c r="C109" s="47">
        <v>119.501</v>
      </c>
      <c r="D109" s="46" t="s">
        <v>8</v>
      </c>
      <c r="E109" s="46">
        <v>17</v>
      </c>
    </row>
    <row r="110" spans="1:5" x14ac:dyDescent="0.2">
      <c r="A110" s="42" t="s">
        <v>54</v>
      </c>
      <c r="B110" s="46">
        <v>1</v>
      </c>
      <c r="C110" s="47">
        <v>121.501</v>
      </c>
      <c r="D110" s="46" t="s">
        <v>8</v>
      </c>
      <c r="E110" s="46">
        <v>24</v>
      </c>
    </row>
    <row r="111" spans="1:5" x14ac:dyDescent="0.2">
      <c r="A111" s="42" t="s">
        <v>54</v>
      </c>
      <c r="B111" s="46">
        <v>1</v>
      </c>
      <c r="C111" s="47">
        <v>140.66800000000001</v>
      </c>
      <c r="D111" s="46" t="s">
        <v>5</v>
      </c>
      <c r="E111" s="46">
        <v>22</v>
      </c>
    </row>
    <row r="112" spans="1:5" x14ac:dyDescent="0.2">
      <c r="A112" s="42" t="s">
        <v>54</v>
      </c>
      <c r="B112" s="46">
        <v>1</v>
      </c>
      <c r="C112" s="47">
        <v>158.66800000000001</v>
      </c>
      <c r="D112" s="46" t="s">
        <v>7</v>
      </c>
      <c r="E112" s="46">
        <v>42</v>
      </c>
    </row>
    <row r="113" spans="1:5" x14ac:dyDescent="0.2">
      <c r="A113" s="42" t="s">
        <v>54</v>
      </c>
      <c r="B113" s="46">
        <v>1</v>
      </c>
      <c r="C113" s="47">
        <v>328.50300000000004</v>
      </c>
      <c r="D113" s="46" t="s">
        <v>7</v>
      </c>
      <c r="E113" s="46">
        <v>199</v>
      </c>
    </row>
    <row r="114" spans="1:5" x14ac:dyDescent="0.2">
      <c r="A114" s="42" t="s">
        <v>54</v>
      </c>
      <c r="B114" s="46">
        <v>1</v>
      </c>
      <c r="C114" s="47">
        <v>333.67</v>
      </c>
      <c r="D114" s="46" t="s">
        <v>7</v>
      </c>
      <c r="E114" s="46">
        <v>73</v>
      </c>
    </row>
    <row r="115" spans="1:5" x14ac:dyDescent="0.2">
      <c r="A115" s="42" t="s">
        <v>54</v>
      </c>
      <c r="B115" s="46">
        <v>1</v>
      </c>
      <c r="C115" s="47">
        <v>340.67</v>
      </c>
      <c r="D115" s="46" t="s">
        <v>10</v>
      </c>
      <c r="E115" s="46">
        <v>4</v>
      </c>
    </row>
    <row r="116" spans="1:5" x14ac:dyDescent="0.2">
      <c r="A116" s="42" t="s">
        <v>54</v>
      </c>
      <c r="B116" s="46">
        <v>1</v>
      </c>
      <c r="C116" s="47">
        <v>453.17100000000005</v>
      </c>
      <c r="D116" s="46" t="s">
        <v>10</v>
      </c>
      <c r="E116" s="46">
        <v>105</v>
      </c>
    </row>
    <row r="117" spans="1:5" x14ac:dyDescent="0.2">
      <c r="A117" s="42" t="s">
        <v>54</v>
      </c>
      <c r="B117" s="46">
        <v>1</v>
      </c>
      <c r="C117" s="47">
        <v>472.33800000000002</v>
      </c>
      <c r="D117" s="46" t="s">
        <v>10</v>
      </c>
      <c r="E117" s="46">
        <v>5</v>
      </c>
    </row>
    <row r="118" spans="1:5" x14ac:dyDescent="0.2">
      <c r="A118" s="42" t="s">
        <v>54</v>
      </c>
      <c r="B118" s="46">
        <v>1</v>
      </c>
      <c r="C118" s="47">
        <v>475.33800000000002</v>
      </c>
      <c r="D118" s="46" t="s">
        <v>6</v>
      </c>
      <c r="E118" s="46">
        <v>22</v>
      </c>
    </row>
    <row r="119" spans="1:5" x14ac:dyDescent="0.2">
      <c r="A119" s="42" t="s">
        <v>54</v>
      </c>
      <c r="B119" s="46">
        <v>1</v>
      </c>
      <c r="C119" s="47">
        <v>491.33800000000002</v>
      </c>
      <c r="D119" s="46" t="s">
        <v>8</v>
      </c>
      <c r="E119" s="46">
        <v>18</v>
      </c>
    </row>
    <row r="120" spans="1:5" x14ac:dyDescent="0.2">
      <c r="A120" s="42" t="s">
        <v>54</v>
      </c>
      <c r="B120" s="46">
        <v>1</v>
      </c>
      <c r="C120" s="47">
        <v>503.505</v>
      </c>
      <c r="D120" s="46" t="s">
        <v>6</v>
      </c>
      <c r="E120" s="46">
        <v>21</v>
      </c>
    </row>
    <row r="121" spans="1:5" x14ac:dyDescent="0.2">
      <c r="A121" s="42" t="s">
        <v>54</v>
      </c>
      <c r="B121" s="46">
        <v>1</v>
      </c>
      <c r="C121" s="47">
        <v>504.505</v>
      </c>
      <c r="D121" s="46" t="s">
        <v>6</v>
      </c>
      <c r="E121" s="46">
        <v>4</v>
      </c>
    </row>
    <row r="122" spans="1:5" x14ac:dyDescent="0.2">
      <c r="A122" s="42" t="s">
        <v>54</v>
      </c>
      <c r="B122" s="46">
        <v>1</v>
      </c>
      <c r="C122" s="47">
        <v>527.505</v>
      </c>
      <c r="D122" s="46" t="s">
        <v>7</v>
      </c>
      <c r="E122" s="46">
        <v>11</v>
      </c>
    </row>
    <row r="123" spans="1:5" x14ac:dyDescent="0.2">
      <c r="A123" s="42" t="s">
        <v>54</v>
      </c>
      <c r="B123" s="46">
        <v>1</v>
      </c>
      <c r="C123" s="47">
        <v>577.83900000000006</v>
      </c>
      <c r="D123" s="46" t="s">
        <v>10</v>
      </c>
      <c r="E123" s="46">
        <v>10</v>
      </c>
    </row>
    <row r="124" spans="1:5" x14ac:dyDescent="0.2">
      <c r="A124" s="42" t="s">
        <v>54</v>
      </c>
      <c r="B124" s="46">
        <v>2</v>
      </c>
      <c r="C124" s="47">
        <v>3</v>
      </c>
      <c r="D124" s="46" t="s">
        <v>6</v>
      </c>
      <c r="E124" s="46">
        <v>144</v>
      </c>
    </row>
    <row r="125" spans="1:5" x14ac:dyDescent="0.2">
      <c r="A125" s="42" t="s">
        <v>54</v>
      </c>
      <c r="B125" s="46">
        <v>2</v>
      </c>
      <c r="C125" s="47">
        <v>3</v>
      </c>
      <c r="D125" s="46" t="s">
        <v>5</v>
      </c>
      <c r="E125" s="46">
        <v>149</v>
      </c>
    </row>
    <row r="126" spans="1:5" x14ac:dyDescent="0.2">
      <c r="A126" s="43" t="s">
        <v>91</v>
      </c>
      <c r="B126" s="46">
        <v>2</v>
      </c>
      <c r="C126" s="47">
        <v>8</v>
      </c>
      <c r="D126" s="46" t="s">
        <v>8</v>
      </c>
      <c r="E126" s="46">
        <v>17</v>
      </c>
    </row>
    <row r="127" spans="1:5" x14ac:dyDescent="0.2">
      <c r="A127" s="42" t="s">
        <v>54</v>
      </c>
      <c r="B127" s="46">
        <v>2</v>
      </c>
      <c r="C127" s="47">
        <v>150.66800000000001</v>
      </c>
      <c r="D127" s="46" t="s">
        <v>10</v>
      </c>
      <c r="E127" s="46">
        <v>146</v>
      </c>
    </row>
    <row r="128" spans="1:5" x14ac:dyDescent="0.2">
      <c r="A128" s="42" t="s">
        <v>54</v>
      </c>
      <c r="B128" s="46">
        <v>2</v>
      </c>
      <c r="C128" s="47">
        <v>298.50300000000004</v>
      </c>
      <c r="D128" s="46" t="s">
        <v>7</v>
      </c>
      <c r="E128" s="46">
        <v>57</v>
      </c>
    </row>
    <row r="129" spans="1:5" x14ac:dyDescent="0.2">
      <c r="A129" s="42" t="s">
        <v>54</v>
      </c>
      <c r="B129" s="46">
        <v>2</v>
      </c>
      <c r="C129" s="47">
        <v>300.50300000000004</v>
      </c>
      <c r="D129" s="46" t="s">
        <v>7</v>
      </c>
      <c r="E129" s="46">
        <v>94</v>
      </c>
    </row>
    <row r="130" spans="1:5" x14ac:dyDescent="0.2">
      <c r="A130" s="42" t="s">
        <v>54</v>
      </c>
      <c r="B130" s="46">
        <v>2</v>
      </c>
      <c r="C130" s="47">
        <v>421.00400000000002</v>
      </c>
      <c r="D130" s="46" t="s">
        <v>10</v>
      </c>
      <c r="E130" s="46">
        <v>160</v>
      </c>
    </row>
    <row r="131" spans="1:5" x14ac:dyDescent="0.2">
      <c r="A131" s="42" t="s">
        <v>54</v>
      </c>
      <c r="B131" s="46">
        <v>2</v>
      </c>
      <c r="C131" s="47">
        <v>532.67200000000003</v>
      </c>
      <c r="D131" s="46" t="s">
        <v>6</v>
      </c>
      <c r="E131" s="46">
        <v>112</v>
      </c>
    </row>
    <row r="132" spans="1:5" x14ac:dyDescent="0.2">
      <c r="A132" s="42" t="s">
        <v>54</v>
      </c>
      <c r="B132" s="46">
        <v>2</v>
      </c>
      <c r="C132" s="47">
        <v>568.83900000000006</v>
      </c>
      <c r="D132" s="46" t="s">
        <v>5</v>
      </c>
      <c r="E132" s="46">
        <v>180</v>
      </c>
    </row>
    <row r="133" spans="1:5" x14ac:dyDescent="0.2">
      <c r="A133" s="42" t="s">
        <v>54</v>
      </c>
      <c r="B133" s="46">
        <v>3</v>
      </c>
      <c r="C133" s="47">
        <v>3</v>
      </c>
      <c r="D133" s="46" t="s">
        <v>6</v>
      </c>
      <c r="E133" s="46">
        <v>12</v>
      </c>
    </row>
    <row r="134" spans="1:5" x14ac:dyDescent="0.2">
      <c r="A134" s="42" t="s">
        <v>54</v>
      </c>
      <c r="B134" s="46">
        <v>3</v>
      </c>
      <c r="C134" s="47">
        <v>4</v>
      </c>
      <c r="D134" s="46" t="s">
        <v>5</v>
      </c>
      <c r="E134" s="46">
        <v>110</v>
      </c>
    </row>
    <row r="135" spans="1:5" x14ac:dyDescent="0.2">
      <c r="A135" s="42" t="s">
        <v>54</v>
      </c>
      <c r="B135" s="46">
        <v>3</v>
      </c>
      <c r="C135" s="47">
        <v>27</v>
      </c>
      <c r="D135" s="46" t="s">
        <v>6</v>
      </c>
      <c r="E135" s="46">
        <v>9</v>
      </c>
    </row>
    <row r="136" spans="1:5" x14ac:dyDescent="0.2">
      <c r="A136" s="42" t="s">
        <v>54</v>
      </c>
      <c r="B136" s="46">
        <v>3</v>
      </c>
      <c r="C136" s="47">
        <v>28</v>
      </c>
      <c r="D136" s="46" t="s">
        <v>6</v>
      </c>
      <c r="E136" s="46">
        <v>75</v>
      </c>
    </row>
    <row r="137" spans="1:5" x14ac:dyDescent="0.2">
      <c r="A137" s="42" t="s">
        <v>54</v>
      </c>
      <c r="B137" s="46">
        <v>3</v>
      </c>
      <c r="C137" s="47">
        <v>32</v>
      </c>
      <c r="D137" s="46" t="s">
        <v>10</v>
      </c>
      <c r="E137" s="46">
        <v>118</v>
      </c>
    </row>
    <row r="138" spans="1:5" x14ac:dyDescent="0.2">
      <c r="A138" s="42" t="s">
        <v>54</v>
      </c>
      <c r="B138" s="46">
        <v>3</v>
      </c>
      <c r="C138" s="47">
        <v>38.167000000000002</v>
      </c>
      <c r="D138" s="46" t="s">
        <v>10</v>
      </c>
      <c r="E138" s="46">
        <v>14</v>
      </c>
    </row>
    <row r="139" spans="1:5" x14ac:dyDescent="0.2">
      <c r="A139" s="42" t="s">
        <v>54</v>
      </c>
      <c r="B139" s="46">
        <v>3</v>
      </c>
      <c r="C139" s="47">
        <v>165.83500000000001</v>
      </c>
      <c r="D139" s="46" t="s">
        <v>8</v>
      </c>
      <c r="E139" s="46">
        <v>12</v>
      </c>
    </row>
    <row r="140" spans="1:5" x14ac:dyDescent="0.2">
      <c r="A140" s="42" t="s">
        <v>54</v>
      </c>
      <c r="B140" s="46">
        <v>3</v>
      </c>
      <c r="C140" s="47">
        <v>305.50300000000004</v>
      </c>
      <c r="D140" s="46" t="s">
        <v>7</v>
      </c>
      <c r="E140" s="46">
        <v>36</v>
      </c>
    </row>
    <row r="141" spans="1:5" x14ac:dyDescent="0.2">
      <c r="A141" s="42" t="s">
        <v>54</v>
      </c>
      <c r="B141" s="46">
        <v>3</v>
      </c>
      <c r="C141" s="47">
        <v>414.00400000000002</v>
      </c>
      <c r="D141" s="46" t="s">
        <v>10</v>
      </c>
      <c r="E141" s="46">
        <v>7</v>
      </c>
    </row>
    <row r="142" spans="1:5" x14ac:dyDescent="0.2">
      <c r="A142" s="42" t="s">
        <v>54</v>
      </c>
      <c r="B142" s="46">
        <v>3</v>
      </c>
      <c r="C142" s="47">
        <v>527.505</v>
      </c>
      <c r="D142" s="46" t="s">
        <v>5</v>
      </c>
      <c r="E142" s="46">
        <v>103</v>
      </c>
    </row>
    <row r="143" spans="1:5" x14ac:dyDescent="0.2">
      <c r="A143" s="42" t="s">
        <v>54</v>
      </c>
      <c r="B143" s="46">
        <v>3</v>
      </c>
      <c r="C143" s="47">
        <v>536.67200000000003</v>
      </c>
      <c r="D143" s="46" t="s">
        <v>6</v>
      </c>
      <c r="E143" s="46">
        <v>102</v>
      </c>
    </row>
    <row r="144" spans="1:5" x14ac:dyDescent="0.2">
      <c r="A144" s="42" t="s">
        <v>54</v>
      </c>
      <c r="B144" s="46">
        <v>4</v>
      </c>
      <c r="C144" s="47">
        <v>3</v>
      </c>
      <c r="D144" s="46" t="s">
        <v>10</v>
      </c>
      <c r="E144" s="46">
        <v>8</v>
      </c>
    </row>
    <row r="145" spans="1:5" x14ac:dyDescent="0.2">
      <c r="A145" s="43" t="s">
        <v>91</v>
      </c>
      <c r="B145" s="46">
        <v>4</v>
      </c>
      <c r="C145" s="47">
        <v>11</v>
      </c>
      <c r="D145" s="46" t="s">
        <v>8</v>
      </c>
      <c r="E145" s="46">
        <v>35</v>
      </c>
    </row>
    <row r="146" spans="1:5" x14ac:dyDescent="0.2">
      <c r="A146" s="42" t="s">
        <v>54</v>
      </c>
      <c r="B146" s="46">
        <v>4</v>
      </c>
      <c r="C146" s="47">
        <v>15</v>
      </c>
      <c r="D146" s="46" t="s">
        <v>6</v>
      </c>
      <c r="E146" s="46">
        <v>122</v>
      </c>
    </row>
    <row r="147" spans="1:5" x14ac:dyDescent="0.2">
      <c r="A147" s="42" t="s">
        <v>54</v>
      </c>
      <c r="B147" s="46">
        <v>4</v>
      </c>
      <c r="C147" s="47">
        <v>45.167000000000002</v>
      </c>
      <c r="D147" s="46" t="s">
        <v>10</v>
      </c>
      <c r="E147" s="46">
        <v>152</v>
      </c>
    </row>
    <row r="148" spans="1:5" x14ac:dyDescent="0.2">
      <c r="A148" s="42" t="s">
        <v>54</v>
      </c>
      <c r="B148" s="46">
        <v>4</v>
      </c>
      <c r="C148" s="47">
        <v>391.83699999999999</v>
      </c>
      <c r="D148" s="46" t="s">
        <v>7</v>
      </c>
      <c r="E148" s="46">
        <v>101</v>
      </c>
    </row>
    <row r="149" spans="1:5" x14ac:dyDescent="0.2">
      <c r="A149" s="42" t="s">
        <v>54</v>
      </c>
      <c r="B149" s="46">
        <v>4</v>
      </c>
      <c r="C149" s="47">
        <v>431.17100000000005</v>
      </c>
      <c r="D149" s="46" t="s">
        <v>6</v>
      </c>
      <c r="E149" s="46">
        <v>17</v>
      </c>
    </row>
    <row r="150" spans="1:5" x14ac:dyDescent="0.2">
      <c r="A150" s="42" t="s">
        <v>54</v>
      </c>
      <c r="B150" s="46">
        <v>4</v>
      </c>
      <c r="C150" s="47">
        <v>461.17100000000005</v>
      </c>
      <c r="D150" s="46" t="s">
        <v>9</v>
      </c>
      <c r="E150" s="46">
        <v>49</v>
      </c>
    </row>
    <row r="151" spans="1:5" x14ac:dyDescent="0.2">
      <c r="A151" s="42" t="s">
        <v>54</v>
      </c>
      <c r="B151" s="46">
        <v>4</v>
      </c>
      <c r="C151" s="47">
        <v>529.505</v>
      </c>
      <c r="D151" s="46" t="s">
        <v>9</v>
      </c>
      <c r="E151" s="46">
        <v>98</v>
      </c>
    </row>
    <row r="152" spans="1:5" x14ac:dyDescent="0.2">
      <c r="A152" s="42" t="s">
        <v>54</v>
      </c>
      <c r="B152" s="46">
        <v>5</v>
      </c>
      <c r="C152" s="47">
        <v>11</v>
      </c>
      <c r="D152" s="46" t="s">
        <v>10</v>
      </c>
      <c r="E152" s="46">
        <v>41</v>
      </c>
    </row>
    <row r="153" spans="1:5" x14ac:dyDescent="0.2">
      <c r="A153" s="43" t="s">
        <v>91</v>
      </c>
      <c r="B153" s="46">
        <v>5</v>
      </c>
      <c r="C153" s="47">
        <v>106.501</v>
      </c>
      <c r="D153" s="46" t="s">
        <v>10</v>
      </c>
      <c r="E153" s="46">
        <v>7</v>
      </c>
    </row>
    <row r="154" spans="1:5" x14ac:dyDescent="0.2">
      <c r="A154" s="42" t="s">
        <v>54</v>
      </c>
      <c r="B154" s="46">
        <v>5</v>
      </c>
      <c r="C154" s="47">
        <v>139.66800000000001</v>
      </c>
      <c r="D154" s="46" t="s">
        <v>10</v>
      </c>
      <c r="E154" s="46">
        <v>117</v>
      </c>
    </row>
    <row r="155" spans="1:5" x14ac:dyDescent="0.2">
      <c r="A155" s="42" t="s">
        <v>54</v>
      </c>
      <c r="B155" s="46">
        <v>5</v>
      </c>
      <c r="C155" s="47">
        <v>410.00400000000002</v>
      </c>
      <c r="D155" s="46" t="s">
        <v>7</v>
      </c>
      <c r="E155" s="46">
        <v>38</v>
      </c>
    </row>
    <row r="156" spans="1:5" x14ac:dyDescent="0.2">
      <c r="A156" s="42" t="s">
        <v>54</v>
      </c>
      <c r="B156" s="46">
        <v>5</v>
      </c>
      <c r="C156" s="47">
        <v>576.83900000000006</v>
      </c>
      <c r="D156" s="46" t="s">
        <v>6</v>
      </c>
      <c r="E156" s="46">
        <v>67</v>
      </c>
    </row>
    <row r="157" spans="1:5" x14ac:dyDescent="0.2">
      <c r="A157" s="42" t="s">
        <v>54</v>
      </c>
      <c r="B157" s="46">
        <v>5</v>
      </c>
      <c r="C157" s="47">
        <v>581.83900000000006</v>
      </c>
      <c r="D157" s="46" t="s">
        <v>9</v>
      </c>
      <c r="E157" s="46">
        <v>27</v>
      </c>
    </row>
    <row r="158" spans="1:5" x14ac:dyDescent="0.2">
      <c r="A158" s="42" t="s">
        <v>54</v>
      </c>
      <c r="B158" s="46">
        <v>6</v>
      </c>
      <c r="C158" s="47">
        <v>2</v>
      </c>
      <c r="D158" s="46" t="s">
        <v>6</v>
      </c>
      <c r="E158" s="46">
        <v>149</v>
      </c>
    </row>
    <row r="159" spans="1:5" x14ac:dyDescent="0.2">
      <c r="A159" s="42" t="s">
        <v>54</v>
      </c>
      <c r="B159" s="46">
        <v>6</v>
      </c>
      <c r="C159" s="47">
        <v>2</v>
      </c>
      <c r="D159" s="46" t="s">
        <v>5</v>
      </c>
      <c r="E159" s="46">
        <v>187</v>
      </c>
    </row>
    <row r="160" spans="1:5" x14ac:dyDescent="0.2">
      <c r="A160" s="42" t="s">
        <v>54</v>
      </c>
      <c r="B160" s="46">
        <v>6</v>
      </c>
      <c r="C160" s="47">
        <v>19</v>
      </c>
      <c r="D160" s="46" t="s">
        <v>5</v>
      </c>
      <c r="E160" s="46">
        <v>36</v>
      </c>
    </row>
    <row r="161" spans="1:5" x14ac:dyDescent="0.2">
      <c r="A161" s="42" t="s">
        <v>54</v>
      </c>
      <c r="B161" s="46">
        <v>6</v>
      </c>
      <c r="C161" s="47">
        <v>21</v>
      </c>
      <c r="D161" s="46" t="s">
        <v>6</v>
      </c>
      <c r="E161" s="46">
        <v>14</v>
      </c>
    </row>
    <row r="162" spans="1:5" x14ac:dyDescent="0.2">
      <c r="A162" s="42" t="s">
        <v>54</v>
      </c>
      <c r="B162" s="46">
        <v>6</v>
      </c>
      <c r="C162" s="47">
        <v>24</v>
      </c>
      <c r="D162" s="46" t="s">
        <v>8</v>
      </c>
      <c r="E162" s="46">
        <v>49</v>
      </c>
    </row>
    <row r="163" spans="1:5" x14ac:dyDescent="0.2">
      <c r="A163" s="42" t="s">
        <v>54</v>
      </c>
      <c r="B163" s="46">
        <v>6</v>
      </c>
      <c r="C163" s="47">
        <v>26</v>
      </c>
      <c r="D163" s="46" t="s">
        <v>8</v>
      </c>
      <c r="E163" s="46">
        <v>4</v>
      </c>
    </row>
    <row r="164" spans="1:5" x14ac:dyDescent="0.2">
      <c r="A164" s="42" t="s">
        <v>54</v>
      </c>
      <c r="B164" s="46">
        <v>6</v>
      </c>
      <c r="C164" s="47">
        <v>69.334000000000003</v>
      </c>
      <c r="D164" s="46" t="s">
        <v>10</v>
      </c>
      <c r="E164" s="46">
        <v>185</v>
      </c>
    </row>
    <row r="165" spans="1:5" x14ac:dyDescent="0.2">
      <c r="A165" s="42" t="s">
        <v>54</v>
      </c>
      <c r="B165" s="46">
        <v>6</v>
      </c>
      <c r="C165" s="47">
        <v>77.334000000000003</v>
      </c>
      <c r="D165" s="46" t="s">
        <v>5</v>
      </c>
      <c r="E165" s="46">
        <v>53</v>
      </c>
    </row>
    <row r="166" spans="1:5" x14ac:dyDescent="0.2">
      <c r="A166" s="42" t="s">
        <v>54</v>
      </c>
      <c r="B166" s="46">
        <v>6</v>
      </c>
      <c r="C166" s="47">
        <v>78.334000000000003</v>
      </c>
      <c r="D166" s="46" t="s">
        <v>5</v>
      </c>
      <c r="E166" s="46">
        <v>2</v>
      </c>
    </row>
    <row r="167" spans="1:5" x14ac:dyDescent="0.2">
      <c r="A167" s="42" t="s">
        <v>54</v>
      </c>
      <c r="B167" s="46">
        <v>6</v>
      </c>
      <c r="C167" s="47">
        <v>128.501</v>
      </c>
      <c r="D167" s="46" t="s">
        <v>7</v>
      </c>
      <c r="E167" s="46">
        <v>171</v>
      </c>
    </row>
    <row r="168" spans="1:5" x14ac:dyDescent="0.2">
      <c r="A168" s="42" t="s">
        <v>54</v>
      </c>
      <c r="B168" s="46">
        <v>6</v>
      </c>
      <c r="C168" s="47">
        <v>134.66800000000001</v>
      </c>
      <c r="D168" s="46" t="s">
        <v>10</v>
      </c>
      <c r="E168" s="46">
        <v>96</v>
      </c>
    </row>
    <row r="169" spans="1:5" x14ac:dyDescent="0.2">
      <c r="A169" s="42" t="s">
        <v>54</v>
      </c>
      <c r="B169" s="46">
        <v>6</v>
      </c>
      <c r="C169" s="47">
        <v>471.33800000000002</v>
      </c>
      <c r="D169" s="46" t="s">
        <v>6</v>
      </c>
      <c r="E169" s="46">
        <v>52</v>
      </c>
    </row>
    <row r="170" spans="1:5" x14ac:dyDescent="0.2">
      <c r="A170" s="42" t="s">
        <v>54</v>
      </c>
      <c r="B170" s="46">
        <v>6</v>
      </c>
      <c r="C170" s="47">
        <v>472.33800000000002</v>
      </c>
      <c r="D170" s="46" t="s">
        <v>6</v>
      </c>
      <c r="E170" s="46">
        <v>84</v>
      </c>
    </row>
    <row r="171" spans="1:5" x14ac:dyDescent="0.2">
      <c r="A171" s="42" t="s">
        <v>54</v>
      </c>
      <c r="B171" s="46">
        <v>7</v>
      </c>
      <c r="C171" s="47">
        <v>2</v>
      </c>
      <c r="D171" s="46" t="s">
        <v>6</v>
      </c>
      <c r="E171" s="46">
        <v>75</v>
      </c>
    </row>
    <row r="172" spans="1:5" x14ac:dyDescent="0.2">
      <c r="A172" s="42" t="s">
        <v>54</v>
      </c>
      <c r="B172" s="46">
        <v>7</v>
      </c>
      <c r="C172" s="47">
        <v>8</v>
      </c>
      <c r="D172" s="46" t="s">
        <v>5</v>
      </c>
      <c r="E172" s="46">
        <v>46</v>
      </c>
    </row>
    <row r="173" spans="1:5" x14ac:dyDescent="0.2">
      <c r="A173" s="42" t="s">
        <v>54</v>
      </c>
      <c r="B173" s="46">
        <v>7</v>
      </c>
      <c r="C173" s="47">
        <v>9</v>
      </c>
      <c r="D173" s="46" t="s">
        <v>7</v>
      </c>
      <c r="E173" s="46">
        <v>138</v>
      </c>
    </row>
    <row r="174" spans="1:5" x14ac:dyDescent="0.2">
      <c r="A174" s="42" t="s">
        <v>54</v>
      </c>
      <c r="B174" s="46">
        <v>7</v>
      </c>
      <c r="C174" s="47">
        <v>12</v>
      </c>
      <c r="D174" s="46" t="s">
        <v>6</v>
      </c>
      <c r="E174" s="46">
        <v>9</v>
      </c>
    </row>
    <row r="175" spans="1:5" x14ac:dyDescent="0.2">
      <c r="A175" s="42" t="s">
        <v>54</v>
      </c>
      <c r="B175" s="46">
        <v>7</v>
      </c>
      <c r="C175" s="47">
        <v>19</v>
      </c>
      <c r="D175" s="46" t="s">
        <v>10</v>
      </c>
      <c r="E175" s="46">
        <v>107</v>
      </c>
    </row>
    <row r="176" spans="1:5" x14ac:dyDescent="0.2">
      <c r="A176" s="42" t="s">
        <v>54</v>
      </c>
      <c r="B176" s="46">
        <v>7</v>
      </c>
      <c r="C176" s="47">
        <v>44.167000000000002</v>
      </c>
      <c r="D176" s="46" t="s">
        <v>7</v>
      </c>
      <c r="E176" s="46">
        <v>167</v>
      </c>
    </row>
    <row r="177" spans="1:5" x14ac:dyDescent="0.2">
      <c r="A177" s="42" t="s">
        <v>54</v>
      </c>
      <c r="B177" s="46">
        <v>7</v>
      </c>
      <c r="C177" s="47">
        <v>289.33600000000001</v>
      </c>
      <c r="D177" s="46" t="s">
        <v>7</v>
      </c>
      <c r="E177" s="46">
        <v>7</v>
      </c>
    </row>
    <row r="178" spans="1:5" x14ac:dyDescent="0.2">
      <c r="A178" s="42" t="s">
        <v>54</v>
      </c>
      <c r="B178" s="46">
        <v>7</v>
      </c>
      <c r="C178" s="47">
        <v>306.50300000000004</v>
      </c>
      <c r="D178" s="46" t="s">
        <v>10</v>
      </c>
      <c r="E178" s="46">
        <v>122</v>
      </c>
    </row>
    <row r="179" spans="1:5" x14ac:dyDescent="0.2">
      <c r="A179" s="42" t="s">
        <v>54</v>
      </c>
      <c r="B179" s="46">
        <v>7</v>
      </c>
      <c r="C179" s="47">
        <v>547.67200000000003</v>
      </c>
      <c r="D179" s="46" t="s">
        <v>6</v>
      </c>
      <c r="E179" s="46">
        <v>88</v>
      </c>
    </row>
    <row r="180" spans="1:5" x14ac:dyDescent="0.2">
      <c r="A180" s="42" t="s">
        <v>54</v>
      </c>
      <c r="B180" s="46">
        <v>7</v>
      </c>
      <c r="C180" s="47">
        <v>602.00600000000009</v>
      </c>
      <c r="D180" s="46" t="s">
        <v>10</v>
      </c>
      <c r="E180" s="46">
        <v>7</v>
      </c>
    </row>
    <row r="181" spans="1:5" x14ac:dyDescent="0.2">
      <c r="A181" s="42" t="s">
        <v>54</v>
      </c>
      <c r="B181" s="46">
        <v>8</v>
      </c>
      <c r="C181" s="47">
        <v>2</v>
      </c>
      <c r="D181" s="46" t="s">
        <v>5</v>
      </c>
      <c r="E181" s="46">
        <v>107</v>
      </c>
    </row>
    <row r="182" spans="1:5" x14ac:dyDescent="0.2">
      <c r="A182" s="42" t="s">
        <v>54</v>
      </c>
      <c r="B182" s="46">
        <v>8</v>
      </c>
      <c r="C182" s="47">
        <v>2</v>
      </c>
      <c r="D182" s="46" t="s">
        <v>6</v>
      </c>
      <c r="E182" s="46">
        <v>130</v>
      </c>
    </row>
    <row r="183" spans="1:5" x14ac:dyDescent="0.2">
      <c r="A183" s="42" t="s">
        <v>54</v>
      </c>
      <c r="B183" s="46">
        <v>8</v>
      </c>
      <c r="C183" s="47">
        <v>9</v>
      </c>
      <c r="D183" s="46" t="s">
        <v>8</v>
      </c>
      <c r="E183" s="46">
        <v>7</v>
      </c>
    </row>
    <row r="184" spans="1:5" x14ac:dyDescent="0.2">
      <c r="A184" s="43" t="s">
        <v>91</v>
      </c>
      <c r="B184" s="46">
        <v>8</v>
      </c>
      <c r="C184" s="47">
        <v>9</v>
      </c>
      <c r="D184" s="46" t="s">
        <v>8</v>
      </c>
      <c r="E184" s="46">
        <v>25</v>
      </c>
    </row>
    <row r="185" spans="1:5" x14ac:dyDescent="0.2">
      <c r="A185" s="42" t="s">
        <v>54</v>
      </c>
      <c r="B185" s="46">
        <v>8</v>
      </c>
      <c r="C185" s="47">
        <v>16</v>
      </c>
      <c r="D185" s="46" t="s">
        <v>6</v>
      </c>
      <c r="E185" s="46">
        <v>66</v>
      </c>
    </row>
    <row r="186" spans="1:5" x14ac:dyDescent="0.2">
      <c r="A186" s="42" t="s">
        <v>54</v>
      </c>
      <c r="B186" s="46">
        <v>8</v>
      </c>
      <c r="C186" s="47">
        <v>32</v>
      </c>
      <c r="D186" s="46" t="s">
        <v>10</v>
      </c>
      <c r="E186" s="46">
        <v>109</v>
      </c>
    </row>
    <row r="187" spans="1:5" x14ac:dyDescent="0.2">
      <c r="A187" s="42" t="s">
        <v>54</v>
      </c>
      <c r="B187" s="46">
        <v>8</v>
      </c>
      <c r="C187" s="47">
        <v>131.501</v>
      </c>
      <c r="D187" s="46" t="s">
        <v>9</v>
      </c>
      <c r="E187" s="46">
        <v>35</v>
      </c>
    </row>
    <row r="188" spans="1:5" x14ac:dyDescent="0.2">
      <c r="A188" s="42" t="s">
        <v>54</v>
      </c>
      <c r="B188" s="46">
        <v>8</v>
      </c>
      <c r="C188" s="47">
        <v>143.66800000000001</v>
      </c>
      <c r="D188" s="46" t="s">
        <v>9</v>
      </c>
      <c r="E188" s="46">
        <v>19</v>
      </c>
    </row>
    <row r="189" spans="1:5" x14ac:dyDescent="0.2">
      <c r="A189" s="42" t="s">
        <v>54</v>
      </c>
      <c r="B189" s="46">
        <v>8</v>
      </c>
      <c r="C189" s="47">
        <v>219.00200000000001</v>
      </c>
      <c r="D189" s="46" t="s">
        <v>7</v>
      </c>
      <c r="E189" s="46">
        <v>80</v>
      </c>
    </row>
    <row r="190" spans="1:5" x14ac:dyDescent="0.2">
      <c r="A190" s="42" t="s">
        <v>54</v>
      </c>
      <c r="B190" s="46">
        <v>8</v>
      </c>
      <c r="C190" s="47">
        <v>540.67200000000003</v>
      </c>
      <c r="D190" s="46" t="s">
        <v>5</v>
      </c>
      <c r="E190" s="46">
        <v>10</v>
      </c>
    </row>
    <row r="191" spans="1:5" x14ac:dyDescent="0.2">
      <c r="A191" s="42" t="s">
        <v>54</v>
      </c>
      <c r="B191" s="46">
        <v>8</v>
      </c>
      <c r="C191" s="47">
        <v>541.67200000000003</v>
      </c>
      <c r="D191" s="46" t="s">
        <v>5</v>
      </c>
      <c r="E191" s="46">
        <v>51</v>
      </c>
    </row>
    <row r="192" spans="1:5" x14ac:dyDescent="0.2">
      <c r="A192" s="42" t="s">
        <v>54</v>
      </c>
      <c r="B192" s="46">
        <v>8</v>
      </c>
      <c r="C192" s="47">
        <v>546.67200000000003</v>
      </c>
      <c r="D192" s="46" t="s">
        <v>10</v>
      </c>
      <c r="E192" s="46">
        <v>21</v>
      </c>
    </row>
    <row r="193" spans="1:5" x14ac:dyDescent="0.2">
      <c r="A193" s="42" t="s">
        <v>54</v>
      </c>
      <c r="B193" s="46">
        <v>9</v>
      </c>
      <c r="C193" s="47">
        <v>1</v>
      </c>
      <c r="D193" s="46" t="s">
        <v>6</v>
      </c>
      <c r="E193" s="46">
        <v>99</v>
      </c>
    </row>
    <row r="194" spans="1:5" x14ac:dyDescent="0.2">
      <c r="A194" s="42" t="s">
        <v>54</v>
      </c>
      <c r="B194" s="46">
        <v>9</v>
      </c>
      <c r="C194" s="47">
        <v>9</v>
      </c>
      <c r="D194" s="46" t="s">
        <v>5</v>
      </c>
      <c r="E194" s="46">
        <v>203</v>
      </c>
    </row>
    <row r="195" spans="1:5" x14ac:dyDescent="0.2">
      <c r="A195" s="42" t="s">
        <v>54</v>
      </c>
      <c r="B195" s="46">
        <v>9</v>
      </c>
      <c r="C195" s="47">
        <v>11</v>
      </c>
      <c r="D195" s="46" t="s">
        <v>8</v>
      </c>
      <c r="E195" s="46">
        <v>55</v>
      </c>
    </row>
    <row r="196" spans="1:5" x14ac:dyDescent="0.2">
      <c r="A196" s="43" t="s">
        <v>91</v>
      </c>
      <c r="B196" s="46">
        <v>9</v>
      </c>
      <c r="C196" s="47">
        <v>11</v>
      </c>
      <c r="D196" s="46" t="s">
        <v>8</v>
      </c>
      <c r="E196" s="46">
        <v>46</v>
      </c>
    </row>
    <row r="197" spans="1:5" x14ac:dyDescent="0.2">
      <c r="A197" s="42" t="s">
        <v>54</v>
      </c>
      <c r="B197" s="46">
        <v>9</v>
      </c>
      <c r="C197" s="47">
        <v>20</v>
      </c>
      <c r="D197" s="46" t="s">
        <v>10</v>
      </c>
      <c r="E197" s="46">
        <v>101</v>
      </c>
    </row>
    <row r="198" spans="1:5" x14ac:dyDescent="0.2">
      <c r="A198" s="42" t="s">
        <v>54</v>
      </c>
      <c r="B198" s="46">
        <v>9</v>
      </c>
      <c r="C198" s="47">
        <v>30</v>
      </c>
      <c r="D198" s="46" t="s">
        <v>10</v>
      </c>
      <c r="E198" s="46">
        <v>15</v>
      </c>
    </row>
    <row r="199" spans="1:5" x14ac:dyDescent="0.2">
      <c r="A199" s="42" t="s">
        <v>54</v>
      </c>
      <c r="B199" s="46">
        <v>9</v>
      </c>
      <c r="C199" s="47">
        <v>33.167000000000002</v>
      </c>
      <c r="D199" s="46" t="s">
        <v>10</v>
      </c>
      <c r="E199" s="46">
        <v>160</v>
      </c>
    </row>
    <row r="200" spans="1:5" x14ac:dyDescent="0.2">
      <c r="A200" s="42" t="s">
        <v>54</v>
      </c>
      <c r="B200" s="46">
        <v>9</v>
      </c>
      <c r="C200" s="47">
        <v>42.167000000000002</v>
      </c>
      <c r="D200" s="46" t="s">
        <v>5</v>
      </c>
      <c r="E200" s="46">
        <v>8</v>
      </c>
    </row>
    <row r="201" spans="1:5" x14ac:dyDescent="0.2">
      <c r="A201" s="42" t="s">
        <v>54</v>
      </c>
      <c r="B201" s="46">
        <v>9</v>
      </c>
      <c r="C201" s="47">
        <v>43.167000000000002</v>
      </c>
      <c r="D201" s="46" t="s">
        <v>5</v>
      </c>
      <c r="E201" s="46">
        <v>13</v>
      </c>
    </row>
    <row r="202" spans="1:5" x14ac:dyDescent="0.2">
      <c r="A202" s="42" t="s">
        <v>54</v>
      </c>
      <c r="B202" s="46">
        <v>9</v>
      </c>
      <c r="C202" s="47">
        <v>62.167000000000002</v>
      </c>
      <c r="D202" s="46" t="s">
        <v>9</v>
      </c>
      <c r="E202" s="46">
        <v>12</v>
      </c>
    </row>
    <row r="203" spans="1:5" x14ac:dyDescent="0.2">
      <c r="A203" s="42" t="s">
        <v>54</v>
      </c>
      <c r="B203" s="46">
        <v>9</v>
      </c>
      <c r="C203" s="47">
        <v>440.17100000000005</v>
      </c>
      <c r="D203" s="46" t="s">
        <v>6</v>
      </c>
      <c r="E203" s="46">
        <v>56</v>
      </c>
    </row>
    <row r="204" spans="1:5" x14ac:dyDescent="0.2">
      <c r="A204" s="42" t="s">
        <v>54</v>
      </c>
      <c r="B204" s="46">
        <v>9</v>
      </c>
      <c r="C204" s="47">
        <v>506.505</v>
      </c>
      <c r="D204" s="46" t="s">
        <v>7</v>
      </c>
      <c r="E204" s="46">
        <v>83</v>
      </c>
    </row>
    <row r="205" spans="1:5" x14ac:dyDescent="0.2">
      <c r="A205" s="42" t="s">
        <v>54</v>
      </c>
      <c r="B205" s="46">
        <v>9</v>
      </c>
      <c r="C205" s="47">
        <v>600.00600000000009</v>
      </c>
      <c r="D205" s="46" t="s">
        <v>5</v>
      </c>
      <c r="E205" s="46">
        <v>22</v>
      </c>
    </row>
    <row r="206" spans="1:5" x14ac:dyDescent="0.2">
      <c r="A206" s="42" t="s">
        <v>54</v>
      </c>
      <c r="B206" s="46">
        <v>9</v>
      </c>
      <c r="C206" s="47">
        <v>607.00600000000009</v>
      </c>
      <c r="D206" s="46" t="s">
        <v>5</v>
      </c>
      <c r="E206" s="46">
        <v>53</v>
      </c>
    </row>
    <row r="207" spans="1:5" x14ac:dyDescent="0.2">
      <c r="A207" s="42" t="s">
        <v>54</v>
      </c>
      <c r="B207" s="46">
        <v>10</v>
      </c>
      <c r="C207" s="47">
        <v>1</v>
      </c>
      <c r="D207" s="46" t="s">
        <v>6</v>
      </c>
      <c r="E207" s="46">
        <v>31</v>
      </c>
    </row>
    <row r="208" spans="1:5" x14ac:dyDescent="0.2">
      <c r="A208" s="42" t="s">
        <v>54</v>
      </c>
      <c r="B208" s="46">
        <v>10</v>
      </c>
      <c r="C208" s="47">
        <v>7</v>
      </c>
      <c r="D208" s="46" t="s">
        <v>5</v>
      </c>
      <c r="E208" s="46">
        <v>145</v>
      </c>
    </row>
    <row r="209" spans="1:5" x14ac:dyDescent="0.2">
      <c r="A209" s="42" t="s">
        <v>54</v>
      </c>
      <c r="B209" s="46">
        <v>10</v>
      </c>
      <c r="C209" s="47">
        <v>10</v>
      </c>
      <c r="D209" s="46" t="s">
        <v>5</v>
      </c>
      <c r="E209" s="46">
        <v>2</v>
      </c>
    </row>
    <row r="210" spans="1:5" x14ac:dyDescent="0.2">
      <c r="A210" s="42" t="s">
        <v>54</v>
      </c>
      <c r="B210" s="46">
        <v>10</v>
      </c>
      <c r="C210" s="47">
        <v>17</v>
      </c>
      <c r="D210" s="46" t="s">
        <v>6</v>
      </c>
      <c r="E210" s="46">
        <v>65</v>
      </c>
    </row>
    <row r="211" spans="1:5" x14ac:dyDescent="0.2">
      <c r="A211" s="42" t="s">
        <v>54</v>
      </c>
      <c r="B211" s="46">
        <v>10</v>
      </c>
      <c r="C211" s="47">
        <v>59.167000000000002</v>
      </c>
      <c r="D211" s="46" t="s">
        <v>10</v>
      </c>
      <c r="E211" s="46">
        <v>4</v>
      </c>
    </row>
    <row r="212" spans="1:5" x14ac:dyDescent="0.2">
      <c r="A212" s="42" t="s">
        <v>54</v>
      </c>
      <c r="B212" s="46">
        <v>10</v>
      </c>
      <c r="C212" s="47">
        <v>72.334000000000003</v>
      </c>
      <c r="D212" s="46" t="s">
        <v>8</v>
      </c>
      <c r="E212" s="46">
        <v>10</v>
      </c>
    </row>
    <row r="213" spans="1:5" x14ac:dyDescent="0.2">
      <c r="A213" s="43" t="s">
        <v>91</v>
      </c>
      <c r="B213" s="46">
        <v>10</v>
      </c>
      <c r="C213" s="47">
        <v>73.334000000000003</v>
      </c>
      <c r="D213" s="46" t="s">
        <v>8</v>
      </c>
      <c r="E213" s="46">
        <v>21</v>
      </c>
    </row>
    <row r="214" spans="1:5" x14ac:dyDescent="0.2">
      <c r="A214" s="42" t="s">
        <v>54</v>
      </c>
      <c r="B214" s="46">
        <v>10</v>
      </c>
      <c r="C214" s="47">
        <v>81.334000000000003</v>
      </c>
      <c r="D214" s="46" t="s">
        <v>7</v>
      </c>
      <c r="E214" s="46">
        <v>57</v>
      </c>
    </row>
    <row r="215" spans="1:5" x14ac:dyDescent="0.2">
      <c r="A215" s="42" t="s">
        <v>54</v>
      </c>
      <c r="B215" s="46">
        <v>10</v>
      </c>
      <c r="C215" s="47">
        <v>601.00600000000009</v>
      </c>
      <c r="D215" s="46" t="s">
        <v>5</v>
      </c>
      <c r="E215" s="46">
        <v>82</v>
      </c>
    </row>
    <row r="216" spans="1:5" x14ac:dyDescent="0.2">
      <c r="A216" s="42" t="s">
        <v>54</v>
      </c>
      <c r="B216" s="46">
        <v>10</v>
      </c>
      <c r="C216" s="47">
        <v>604.00600000000009</v>
      </c>
      <c r="D216" s="46" t="s">
        <v>5</v>
      </c>
      <c r="E216" s="46">
        <v>3</v>
      </c>
    </row>
    <row r="217" spans="1:5" x14ac:dyDescent="0.2">
      <c r="A217" s="42" t="s">
        <v>60</v>
      </c>
      <c r="B217" s="46">
        <v>1</v>
      </c>
      <c r="C217" s="47">
        <v>3</v>
      </c>
      <c r="D217" s="46" t="s">
        <v>6</v>
      </c>
      <c r="E217" s="46">
        <v>218</v>
      </c>
    </row>
    <row r="218" spans="1:5" x14ac:dyDescent="0.2">
      <c r="A218" s="42" t="s">
        <v>60</v>
      </c>
      <c r="B218" s="46">
        <v>1</v>
      </c>
      <c r="C218" s="47">
        <v>8</v>
      </c>
      <c r="D218" s="46" t="s">
        <v>5</v>
      </c>
      <c r="E218" s="46">
        <v>136</v>
      </c>
    </row>
    <row r="219" spans="1:5" x14ac:dyDescent="0.2">
      <c r="A219" s="42" t="s">
        <v>60</v>
      </c>
      <c r="B219" s="46">
        <v>1</v>
      </c>
      <c r="C219" s="47">
        <v>15</v>
      </c>
      <c r="D219" s="46" t="s">
        <v>10</v>
      </c>
      <c r="E219" s="46">
        <v>35</v>
      </c>
    </row>
    <row r="220" spans="1:5" x14ac:dyDescent="0.2">
      <c r="A220" s="42" t="s">
        <v>60</v>
      </c>
      <c r="B220" s="46">
        <v>1</v>
      </c>
      <c r="C220" s="47">
        <v>39.167000000000002</v>
      </c>
      <c r="D220" s="46" t="s">
        <v>10</v>
      </c>
      <c r="E220" s="46">
        <v>84</v>
      </c>
    </row>
    <row r="221" spans="1:5" x14ac:dyDescent="0.2">
      <c r="A221" s="42" t="s">
        <v>60</v>
      </c>
      <c r="B221" s="46">
        <v>1</v>
      </c>
      <c r="C221" s="47">
        <v>153.66800000000001</v>
      </c>
      <c r="D221" s="46" t="s">
        <v>10</v>
      </c>
      <c r="E221" s="46">
        <v>32</v>
      </c>
    </row>
    <row r="222" spans="1:5" x14ac:dyDescent="0.2">
      <c r="A222" s="42" t="s">
        <v>60</v>
      </c>
      <c r="B222" s="46">
        <v>1</v>
      </c>
      <c r="C222" s="47">
        <v>203.00200000000001</v>
      </c>
      <c r="D222" s="46" t="s">
        <v>7</v>
      </c>
      <c r="E222" s="46">
        <v>59</v>
      </c>
    </row>
    <row r="223" spans="1:5" x14ac:dyDescent="0.2">
      <c r="A223" s="42" t="s">
        <v>60</v>
      </c>
      <c r="B223" s="46">
        <v>1</v>
      </c>
      <c r="C223" s="47">
        <v>234.16900000000001</v>
      </c>
      <c r="D223" s="46" t="s">
        <v>9</v>
      </c>
      <c r="E223" s="46">
        <v>27</v>
      </c>
    </row>
    <row r="224" spans="1:5" x14ac:dyDescent="0.2">
      <c r="A224" s="42" t="s">
        <v>60</v>
      </c>
      <c r="B224" s="46">
        <v>1</v>
      </c>
      <c r="C224" s="47">
        <v>262.16899999999998</v>
      </c>
      <c r="D224" s="46" t="s">
        <v>5</v>
      </c>
      <c r="E224" s="46">
        <v>71</v>
      </c>
    </row>
    <row r="225" spans="1:5" x14ac:dyDescent="0.2">
      <c r="A225" s="42" t="s">
        <v>60</v>
      </c>
      <c r="B225" s="46">
        <v>1</v>
      </c>
      <c r="C225" s="47">
        <v>303.50300000000004</v>
      </c>
      <c r="D225" s="46" t="s">
        <v>8</v>
      </c>
      <c r="E225" s="46">
        <v>47</v>
      </c>
    </row>
    <row r="226" spans="1:5" x14ac:dyDescent="0.2">
      <c r="A226" s="42" t="s">
        <v>60</v>
      </c>
      <c r="B226" s="46">
        <v>1</v>
      </c>
      <c r="C226" s="47">
        <v>305.50300000000004</v>
      </c>
      <c r="D226" s="46" t="s">
        <v>8</v>
      </c>
      <c r="E226" s="46">
        <v>26</v>
      </c>
    </row>
    <row r="227" spans="1:5" x14ac:dyDescent="0.2">
      <c r="A227" s="42" t="s">
        <v>60</v>
      </c>
      <c r="B227" s="46">
        <v>1</v>
      </c>
      <c r="C227" s="47">
        <v>320.50300000000004</v>
      </c>
      <c r="D227" s="46" t="s">
        <v>6</v>
      </c>
      <c r="E227" s="46">
        <v>94</v>
      </c>
    </row>
    <row r="228" spans="1:5" x14ac:dyDescent="0.2">
      <c r="A228" s="42" t="s">
        <v>60</v>
      </c>
      <c r="B228" s="46">
        <v>1</v>
      </c>
      <c r="C228" s="47">
        <v>322.50300000000004</v>
      </c>
      <c r="D228" s="46" t="s">
        <v>6</v>
      </c>
      <c r="E228" s="46">
        <v>111</v>
      </c>
    </row>
    <row r="229" spans="1:5" x14ac:dyDescent="0.2">
      <c r="A229" s="42" t="s">
        <v>60</v>
      </c>
      <c r="B229" s="46">
        <v>1</v>
      </c>
      <c r="C229" s="47">
        <v>380.83699999999999</v>
      </c>
      <c r="D229" s="46" t="s">
        <v>10</v>
      </c>
      <c r="E229" s="46">
        <v>2</v>
      </c>
    </row>
    <row r="230" spans="1:5" x14ac:dyDescent="0.2">
      <c r="A230" s="42" t="s">
        <v>60</v>
      </c>
      <c r="B230" s="46">
        <v>1</v>
      </c>
      <c r="C230" s="47">
        <v>418.00400000000002</v>
      </c>
      <c r="D230" s="46" t="s">
        <v>8</v>
      </c>
      <c r="E230" s="46">
        <v>68</v>
      </c>
    </row>
    <row r="231" spans="1:5" x14ac:dyDescent="0.2">
      <c r="A231" s="42" t="s">
        <v>60</v>
      </c>
      <c r="B231" s="46">
        <v>1</v>
      </c>
      <c r="C231" s="47">
        <v>487.33800000000008</v>
      </c>
      <c r="D231" s="46" t="s">
        <v>9</v>
      </c>
      <c r="E231" s="46">
        <v>2</v>
      </c>
    </row>
    <row r="232" spans="1:5" x14ac:dyDescent="0.2">
      <c r="A232" s="42" t="s">
        <v>60</v>
      </c>
      <c r="B232" s="46">
        <v>2</v>
      </c>
      <c r="C232" s="47">
        <v>3</v>
      </c>
      <c r="D232" s="46" t="s">
        <v>6</v>
      </c>
      <c r="E232" s="46">
        <v>230</v>
      </c>
    </row>
    <row r="233" spans="1:5" x14ac:dyDescent="0.2">
      <c r="A233" s="42" t="s">
        <v>60</v>
      </c>
      <c r="B233" s="46">
        <v>2</v>
      </c>
      <c r="C233" s="47">
        <v>3</v>
      </c>
      <c r="D233" s="46" t="s">
        <v>8</v>
      </c>
      <c r="E233" s="46">
        <v>66</v>
      </c>
    </row>
    <row r="234" spans="1:5" x14ac:dyDescent="0.2">
      <c r="A234" s="42" t="s">
        <v>60</v>
      </c>
      <c r="B234" s="46">
        <v>2</v>
      </c>
      <c r="C234" s="47">
        <v>18</v>
      </c>
      <c r="D234" s="46" t="s">
        <v>5</v>
      </c>
      <c r="E234" s="46">
        <v>78</v>
      </c>
    </row>
    <row r="235" spans="1:5" x14ac:dyDescent="0.2">
      <c r="A235" s="42" t="s">
        <v>60</v>
      </c>
      <c r="B235" s="46">
        <v>2</v>
      </c>
      <c r="C235" s="47">
        <v>21</v>
      </c>
      <c r="D235" s="46" t="s">
        <v>6</v>
      </c>
      <c r="E235" s="46">
        <v>150</v>
      </c>
    </row>
    <row r="236" spans="1:5" x14ac:dyDescent="0.2">
      <c r="A236" s="42" t="s">
        <v>60</v>
      </c>
      <c r="B236" s="46">
        <v>2</v>
      </c>
      <c r="C236" s="47">
        <v>69.334000000000003</v>
      </c>
      <c r="D236" s="46" t="s">
        <v>8</v>
      </c>
      <c r="E236" s="46">
        <v>37</v>
      </c>
    </row>
    <row r="237" spans="1:5" x14ac:dyDescent="0.2">
      <c r="A237" s="42" t="s">
        <v>60</v>
      </c>
      <c r="B237" s="46">
        <v>2</v>
      </c>
      <c r="C237" s="47">
        <v>83.334000000000003</v>
      </c>
      <c r="D237" s="46" t="s">
        <v>10</v>
      </c>
      <c r="E237" s="46">
        <v>44</v>
      </c>
    </row>
    <row r="238" spans="1:5" x14ac:dyDescent="0.2">
      <c r="A238" s="42" t="s">
        <v>60</v>
      </c>
      <c r="B238" s="46">
        <v>2</v>
      </c>
      <c r="C238" s="47">
        <v>125.501</v>
      </c>
      <c r="D238" s="46" t="s">
        <v>8</v>
      </c>
      <c r="E238" s="46">
        <v>35</v>
      </c>
    </row>
    <row r="239" spans="1:5" x14ac:dyDescent="0.2">
      <c r="A239" s="42" t="s">
        <v>60</v>
      </c>
      <c r="B239" s="46">
        <v>2</v>
      </c>
      <c r="C239" s="47">
        <v>252.16900000000001</v>
      </c>
      <c r="D239" s="46" t="s">
        <v>6</v>
      </c>
      <c r="E239" s="46">
        <v>132</v>
      </c>
    </row>
    <row r="240" spans="1:5" x14ac:dyDescent="0.2">
      <c r="A240" s="42" t="s">
        <v>60</v>
      </c>
      <c r="B240" s="46">
        <v>2</v>
      </c>
      <c r="C240" s="47">
        <v>579.83900000000006</v>
      </c>
      <c r="D240" s="46" t="s">
        <v>5</v>
      </c>
      <c r="E240" s="46">
        <v>102</v>
      </c>
    </row>
    <row r="241" spans="1:5" x14ac:dyDescent="0.2">
      <c r="A241" s="42" t="s">
        <v>60</v>
      </c>
      <c r="B241" s="46">
        <v>3</v>
      </c>
      <c r="C241" s="47">
        <v>3</v>
      </c>
      <c r="D241" s="46" t="s">
        <v>6</v>
      </c>
      <c r="E241" s="46">
        <v>239</v>
      </c>
    </row>
    <row r="242" spans="1:5" x14ac:dyDescent="0.2">
      <c r="A242" s="42" t="s">
        <v>60</v>
      </c>
      <c r="B242" s="46">
        <v>3</v>
      </c>
      <c r="C242" s="47">
        <v>3</v>
      </c>
      <c r="D242" s="46" t="s">
        <v>5</v>
      </c>
      <c r="E242" s="46">
        <v>91</v>
      </c>
    </row>
    <row r="243" spans="1:5" x14ac:dyDescent="0.2">
      <c r="A243" s="42" t="s">
        <v>60</v>
      </c>
      <c r="B243" s="46">
        <v>3</v>
      </c>
      <c r="C243" s="47">
        <v>104.501</v>
      </c>
      <c r="D243" s="46" t="s">
        <v>10</v>
      </c>
      <c r="E243" s="46">
        <v>85</v>
      </c>
    </row>
    <row r="244" spans="1:5" x14ac:dyDescent="0.2">
      <c r="A244" s="42" t="s">
        <v>60</v>
      </c>
      <c r="B244" s="46">
        <v>3</v>
      </c>
      <c r="C244" s="47">
        <v>115.501</v>
      </c>
      <c r="D244" s="46" t="s">
        <v>8</v>
      </c>
      <c r="E244" s="46">
        <v>29</v>
      </c>
    </row>
    <row r="245" spans="1:5" x14ac:dyDescent="0.2">
      <c r="A245" s="42" t="s">
        <v>60</v>
      </c>
      <c r="B245" s="46">
        <v>3</v>
      </c>
      <c r="C245" s="47">
        <v>117.501</v>
      </c>
      <c r="D245" s="46" t="s">
        <v>8</v>
      </c>
      <c r="E245" s="46">
        <v>33</v>
      </c>
    </row>
    <row r="246" spans="1:5" x14ac:dyDescent="0.2">
      <c r="A246" s="42" t="s">
        <v>60</v>
      </c>
      <c r="B246" s="46">
        <v>3</v>
      </c>
      <c r="C246" s="47">
        <v>124.501</v>
      </c>
      <c r="D246" s="46" t="s">
        <v>7</v>
      </c>
      <c r="E246" s="46">
        <v>59</v>
      </c>
    </row>
    <row r="247" spans="1:5" x14ac:dyDescent="0.2">
      <c r="A247" s="42" t="s">
        <v>60</v>
      </c>
      <c r="B247" s="46">
        <v>3</v>
      </c>
      <c r="C247" s="47">
        <v>599.00600000000009</v>
      </c>
      <c r="D247" s="46" t="s">
        <v>5</v>
      </c>
      <c r="E247" s="46">
        <v>99</v>
      </c>
    </row>
    <row r="248" spans="1:5" x14ac:dyDescent="0.2">
      <c r="A248" s="42" t="s">
        <v>60</v>
      </c>
      <c r="B248" s="46">
        <v>3</v>
      </c>
      <c r="C248" s="47">
        <v>599.00600000000009</v>
      </c>
      <c r="D248" s="46" t="s">
        <v>6</v>
      </c>
      <c r="E248" s="46">
        <v>57</v>
      </c>
    </row>
    <row r="249" spans="1:5" x14ac:dyDescent="0.2">
      <c r="A249" s="42" t="s">
        <v>60</v>
      </c>
      <c r="B249" s="46">
        <v>4</v>
      </c>
      <c r="C249" s="47">
        <v>4</v>
      </c>
      <c r="D249" s="46" t="s">
        <v>6</v>
      </c>
      <c r="E249" s="46">
        <v>228</v>
      </c>
    </row>
    <row r="250" spans="1:5" x14ac:dyDescent="0.2">
      <c r="A250" s="42" t="s">
        <v>60</v>
      </c>
      <c r="B250" s="46">
        <v>4</v>
      </c>
      <c r="C250" s="47">
        <v>16</v>
      </c>
      <c r="D250" s="46" t="s">
        <v>6</v>
      </c>
      <c r="E250" s="46">
        <v>154</v>
      </c>
    </row>
    <row r="251" spans="1:5" x14ac:dyDescent="0.2">
      <c r="A251" s="42" t="s">
        <v>60</v>
      </c>
      <c r="B251" s="46">
        <v>4</v>
      </c>
      <c r="C251" s="47">
        <v>23</v>
      </c>
      <c r="D251" s="46" t="s">
        <v>5</v>
      </c>
      <c r="E251" s="46">
        <v>101</v>
      </c>
    </row>
    <row r="252" spans="1:5" x14ac:dyDescent="0.2">
      <c r="A252" s="42" t="s">
        <v>60</v>
      </c>
      <c r="B252" s="46">
        <v>4</v>
      </c>
      <c r="C252" s="47">
        <v>29</v>
      </c>
      <c r="D252" s="46" t="s">
        <v>5</v>
      </c>
      <c r="E252" s="46">
        <v>21</v>
      </c>
    </row>
    <row r="253" spans="1:5" x14ac:dyDescent="0.2">
      <c r="A253" s="42" t="s">
        <v>60</v>
      </c>
      <c r="B253" s="46">
        <v>4</v>
      </c>
      <c r="C253" s="47">
        <v>24</v>
      </c>
      <c r="D253" s="46" t="s">
        <v>10</v>
      </c>
      <c r="E253" s="46">
        <v>57</v>
      </c>
    </row>
    <row r="254" spans="1:5" x14ac:dyDescent="0.2">
      <c r="A254" s="42" t="s">
        <v>60</v>
      </c>
      <c r="B254" s="46">
        <v>4</v>
      </c>
      <c r="C254" s="47">
        <v>171.83500000000001</v>
      </c>
      <c r="D254" s="46" t="s">
        <v>7</v>
      </c>
      <c r="E254" s="46">
        <v>57</v>
      </c>
    </row>
    <row r="255" spans="1:5" x14ac:dyDescent="0.2">
      <c r="A255" s="42" t="s">
        <v>60</v>
      </c>
      <c r="B255" s="46">
        <v>4</v>
      </c>
      <c r="C255" s="47">
        <v>173.83500000000001</v>
      </c>
      <c r="D255" s="46" t="s">
        <v>10</v>
      </c>
      <c r="E255" s="46">
        <v>56</v>
      </c>
    </row>
    <row r="256" spans="1:5" x14ac:dyDescent="0.2">
      <c r="A256" s="42" t="s">
        <v>60</v>
      </c>
      <c r="B256" s="46">
        <v>4</v>
      </c>
      <c r="C256" s="47">
        <v>177.83500000000001</v>
      </c>
      <c r="D256" s="46" t="s">
        <v>7</v>
      </c>
      <c r="E256" s="46">
        <v>87</v>
      </c>
    </row>
    <row r="257" spans="1:5" x14ac:dyDescent="0.2">
      <c r="A257" s="42" t="s">
        <v>60</v>
      </c>
      <c r="B257" s="46">
        <v>5</v>
      </c>
      <c r="C257" s="47">
        <v>3</v>
      </c>
      <c r="D257" s="46" t="s">
        <v>6</v>
      </c>
      <c r="E257" s="46">
        <v>117</v>
      </c>
    </row>
    <row r="258" spans="1:5" x14ac:dyDescent="0.2">
      <c r="A258" s="42" t="s">
        <v>60</v>
      </c>
      <c r="B258" s="46">
        <v>5</v>
      </c>
      <c r="C258" s="47">
        <v>11</v>
      </c>
      <c r="D258" s="46" t="s">
        <v>10</v>
      </c>
      <c r="E258" s="46">
        <v>58</v>
      </c>
    </row>
    <row r="259" spans="1:5" x14ac:dyDescent="0.2">
      <c r="A259" s="42" t="s">
        <v>60</v>
      </c>
      <c r="B259" s="46">
        <v>5</v>
      </c>
      <c r="C259" s="47">
        <v>22</v>
      </c>
      <c r="D259" s="46" t="s">
        <v>6</v>
      </c>
      <c r="E259" s="46">
        <v>10</v>
      </c>
    </row>
    <row r="260" spans="1:5" x14ac:dyDescent="0.2">
      <c r="A260" s="42" t="s">
        <v>60</v>
      </c>
      <c r="B260" s="46">
        <v>5</v>
      </c>
      <c r="C260" s="47">
        <v>88.334000000000003</v>
      </c>
      <c r="D260" s="46" t="s">
        <v>5</v>
      </c>
      <c r="E260" s="46">
        <v>51</v>
      </c>
    </row>
    <row r="261" spans="1:5" x14ac:dyDescent="0.2">
      <c r="A261" s="42" t="s">
        <v>60</v>
      </c>
      <c r="B261" s="46">
        <v>5</v>
      </c>
      <c r="C261" s="47">
        <v>89.334000000000003</v>
      </c>
      <c r="D261" s="46" t="s">
        <v>5</v>
      </c>
      <c r="E261" s="46">
        <v>46</v>
      </c>
    </row>
    <row r="262" spans="1:5" x14ac:dyDescent="0.2">
      <c r="A262" s="42" t="s">
        <v>60</v>
      </c>
      <c r="B262" s="46">
        <v>5</v>
      </c>
      <c r="C262" s="47">
        <v>197.83500000000001</v>
      </c>
      <c r="D262" s="46" t="s">
        <v>7</v>
      </c>
      <c r="E262" s="46">
        <v>76</v>
      </c>
    </row>
    <row r="263" spans="1:5" x14ac:dyDescent="0.2">
      <c r="A263" s="42" t="s">
        <v>60</v>
      </c>
      <c r="B263" s="46">
        <v>5</v>
      </c>
      <c r="C263" s="47">
        <v>200.00200000000001</v>
      </c>
      <c r="D263" s="46" t="s">
        <v>7</v>
      </c>
      <c r="E263" s="46">
        <v>12</v>
      </c>
    </row>
    <row r="264" spans="1:5" x14ac:dyDescent="0.2">
      <c r="A264" s="42" t="s">
        <v>60</v>
      </c>
      <c r="B264" s="46">
        <v>5</v>
      </c>
      <c r="C264" s="47">
        <v>451.17100000000005</v>
      </c>
      <c r="D264" s="46" t="s">
        <v>10</v>
      </c>
      <c r="E264" s="46">
        <v>5</v>
      </c>
    </row>
    <row r="265" spans="1:5" x14ac:dyDescent="0.2">
      <c r="A265" s="42" t="s">
        <v>60</v>
      </c>
      <c r="B265" s="46">
        <v>6</v>
      </c>
      <c r="C265" s="47">
        <v>3</v>
      </c>
      <c r="D265" s="46" t="s">
        <v>6</v>
      </c>
      <c r="E265" s="46">
        <v>95</v>
      </c>
    </row>
    <row r="266" spans="1:5" x14ac:dyDescent="0.2">
      <c r="A266" s="42" t="s">
        <v>60</v>
      </c>
      <c r="B266" s="46">
        <v>6</v>
      </c>
      <c r="C266" s="47">
        <v>7</v>
      </c>
      <c r="D266" s="46" t="s">
        <v>5</v>
      </c>
      <c r="E266" s="46">
        <v>79</v>
      </c>
    </row>
    <row r="267" spans="1:5" x14ac:dyDescent="0.2">
      <c r="A267" s="42" t="s">
        <v>60</v>
      </c>
      <c r="B267" s="46">
        <v>6</v>
      </c>
      <c r="C267" s="47">
        <v>9</v>
      </c>
      <c r="D267" s="46" t="s">
        <v>6</v>
      </c>
      <c r="E267" s="46">
        <v>8</v>
      </c>
    </row>
    <row r="268" spans="1:5" x14ac:dyDescent="0.2">
      <c r="A268" s="42" t="s">
        <v>60</v>
      </c>
      <c r="B268" s="46">
        <v>6</v>
      </c>
      <c r="C268" s="47">
        <v>11</v>
      </c>
      <c r="D268" s="46" t="s">
        <v>7</v>
      </c>
      <c r="E268" s="46">
        <v>99</v>
      </c>
    </row>
    <row r="269" spans="1:5" x14ac:dyDescent="0.2">
      <c r="A269" s="42" t="s">
        <v>60</v>
      </c>
      <c r="B269" s="46">
        <v>6</v>
      </c>
      <c r="C269" s="47">
        <v>14</v>
      </c>
      <c r="D269" s="46" t="s">
        <v>5</v>
      </c>
      <c r="E269" s="46">
        <v>66</v>
      </c>
    </row>
    <row r="270" spans="1:5" x14ac:dyDescent="0.2">
      <c r="A270" s="42" t="s">
        <v>60</v>
      </c>
      <c r="B270" s="46">
        <v>6</v>
      </c>
      <c r="C270" s="47">
        <v>257.16899999999998</v>
      </c>
      <c r="D270" s="46" t="s">
        <v>7</v>
      </c>
      <c r="E270" s="46">
        <v>23</v>
      </c>
    </row>
    <row r="271" spans="1:5" x14ac:dyDescent="0.2">
      <c r="A271" s="42" t="s">
        <v>60</v>
      </c>
      <c r="B271" s="46">
        <v>6</v>
      </c>
      <c r="C271" s="47">
        <v>484.33800000000002</v>
      </c>
      <c r="D271" s="46" t="s">
        <v>9</v>
      </c>
      <c r="E271" s="46">
        <v>38</v>
      </c>
    </row>
    <row r="272" spans="1:5" x14ac:dyDescent="0.2">
      <c r="A272" s="42" t="s">
        <v>60</v>
      </c>
      <c r="B272" s="46">
        <v>6</v>
      </c>
      <c r="C272" s="47">
        <v>534.67200000000003</v>
      </c>
      <c r="D272" s="46" t="s">
        <v>6</v>
      </c>
      <c r="E272" s="46">
        <v>127</v>
      </c>
    </row>
    <row r="273" spans="1:5" x14ac:dyDescent="0.2">
      <c r="A273" s="42" t="s">
        <v>60</v>
      </c>
      <c r="B273" s="46">
        <v>7</v>
      </c>
      <c r="C273" s="47">
        <v>3</v>
      </c>
      <c r="D273" s="46" t="s">
        <v>6</v>
      </c>
      <c r="E273" s="46">
        <v>188</v>
      </c>
    </row>
    <row r="274" spans="1:5" x14ac:dyDescent="0.2">
      <c r="A274" s="42" t="s">
        <v>60</v>
      </c>
      <c r="B274" s="46">
        <v>7</v>
      </c>
      <c r="C274" s="47">
        <v>3</v>
      </c>
      <c r="D274" s="46" t="s">
        <v>5</v>
      </c>
      <c r="E274" s="46">
        <v>171</v>
      </c>
    </row>
    <row r="275" spans="1:5" x14ac:dyDescent="0.2">
      <c r="A275" s="42" t="s">
        <v>60</v>
      </c>
      <c r="B275" s="46">
        <v>7</v>
      </c>
      <c r="C275" s="47">
        <v>11</v>
      </c>
      <c r="D275" s="46" t="s">
        <v>5</v>
      </c>
      <c r="E275" s="46">
        <v>2</v>
      </c>
    </row>
    <row r="276" spans="1:5" x14ac:dyDescent="0.2">
      <c r="A276" s="42" t="s">
        <v>60</v>
      </c>
      <c r="B276" s="46">
        <v>7</v>
      </c>
      <c r="C276" s="47">
        <v>229.00200000000001</v>
      </c>
      <c r="D276" s="46" t="s">
        <v>10</v>
      </c>
      <c r="E276" s="46">
        <v>189</v>
      </c>
    </row>
    <row r="277" spans="1:5" x14ac:dyDescent="0.2">
      <c r="A277" s="42" t="s">
        <v>60</v>
      </c>
      <c r="B277" s="46">
        <v>7</v>
      </c>
      <c r="C277" s="47">
        <v>237.16900000000001</v>
      </c>
      <c r="D277" s="46" t="s">
        <v>10</v>
      </c>
      <c r="E277" s="46">
        <v>84</v>
      </c>
    </row>
    <row r="278" spans="1:5" x14ac:dyDescent="0.2">
      <c r="A278" s="42" t="s">
        <v>60</v>
      </c>
      <c r="B278" s="46">
        <v>7</v>
      </c>
      <c r="C278" s="47">
        <v>252.16900000000001</v>
      </c>
      <c r="D278" s="46" t="s">
        <v>7</v>
      </c>
      <c r="E278" s="46">
        <v>45</v>
      </c>
    </row>
    <row r="279" spans="1:5" x14ac:dyDescent="0.2">
      <c r="A279" s="42" t="s">
        <v>60</v>
      </c>
      <c r="B279" s="46">
        <v>7</v>
      </c>
      <c r="C279" s="47">
        <v>416.00400000000002</v>
      </c>
      <c r="D279" s="46" t="s">
        <v>6</v>
      </c>
      <c r="E279" s="46">
        <v>29</v>
      </c>
    </row>
    <row r="280" spans="1:5" x14ac:dyDescent="0.2">
      <c r="A280" s="42" t="s">
        <v>60</v>
      </c>
      <c r="B280" s="46">
        <v>7</v>
      </c>
      <c r="C280" s="47">
        <v>479.33800000000002</v>
      </c>
      <c r="D280" s="46" t="s">
        <v>8</v>
      </c>
      <c r="E280" s="46">
        <v>60</v>
      </c>
    </row>
    <row r="281" spans="1:5" x14ac:dyDescent="0.2">
      <c r="A281" s="42" t="s">
        <v>60</v>
      </c>
      <c r="B281" s="46">
        <v>7</v>
      </c>
      <c r="C281" s="47">
        <v>481.33800000000002</v>
      </c>
      <c r="D281" s="46" t="s">
        <v>8</v>
      </c>
      <c r="E281" s="46">
        <v>11</v>
      </c>
    </row>
    <row r="282" spans="1:5" x14ac:dyDescent="0.2">
      <c r="A282" s="42" t="s">
        <v>60</v>
      </c>
      <c r="B282" s="46">
        <v>7</v>
      </c>
      <c r="C282" s="47">
        <v>514.505</v>
      </c>
      <c r="D282" s="46" t="s">
        <v>6</v>
      </c>
      <c r="E282" s="46">
        <v>34</v>
      </c>
    </row>
    <row r="283" spans="1:5" x14ac:dyDescent="0.2">
      <c r="A283" s="42" t="s">
        <v>60</v>
      </c>
      <c r="B283" s="46">
        <v>7</v>
      </c>
      <c r="C283" s="47">
        <v>515.505</v>
      </c>
      <c r="D283" s="46" t="s">
        <v>6</v>
      </c>
      <c r="E283" s="46">
        <v>31</v>
      </c>
    </row>
    <row r="284" spans="1:5" x14ac:dyDescent="0.2">
      <c r="A284" s="42" t="s">
        <v>60</v>
      </c>
      <c r="B284" s="46">
        <v>8</v>
      </c>
      <c r="C284" s="47">
        <v>3</v>
      </c>
      <c r="D284" s="46" t="s">
        <v>6</v>
      </c>
      <c r="E284" s="46">
        <v>240</v>
      </c>
    </row>
    <row r="285" spans="1:5" x14ac:dyDescent="0.2">
      <c r="A285" s="42" t="s">
        <v>60</v>
      </c>
      <c r="B285" s="46">
        <v>8</v>
      </c>
      <c r="C285" s="47">
        <v>9</v>
      </c>
      <c r="D285" s="46" t="s">
        <v>7</v>
      </c>
      <c r="E285" s="46">
        <v>58</v>
      </c>
    </row>
    <row r="286" spans="1:5" x14ac:dyDescent="0.2">
      <c r="A286" s="42" t="s">
        <v>60</v>
      </c>
      <c r="B286" s="46">
        <v>8</v>
      </c>
      <c r="C286" s="47">
        <v>11</v>
      </c>
      <c r="D286" s="46" t="s">
        <v>5</v>
      </c>
      <c r="E286" s="46">
        <v>138</v>
      </c>
    </row>
    <row r="287" spans="1:5" x14ac:dyDescent="0.2">
      <c r="A287" s="42" t="s">
        <v>60</v>
      </c>
      <c r="B287" s="46">
        <v>8</v>
      </c>
      <c r="C287" s="47">
        <v>190.83500000000001</v>
      </c>
      <c r="D287" s="46" t="s">
        <v>7</v>
      </c>
      <c r="E287" s="46">
        <v>8</v>
      </c>
    </row>
    <row r="288" spans="1:5" x14ac:dyDescent="0.2">
      <c r="A288" s="42" t="s">
        <v>60</v>
      </c>
      <c r="B288" s="46">
        <v>8</v>
      </c>
      <c r="C288" s="47">
        <v>192.83500000000001</v>
      </c>
      <c r="D288" s="46" t="s">
        <v>10</v>
      </c>
      <c r="E288" s="46">
        <v>141</v>
      </c>
    </row>
    <row r="289" spans="1:5" x14ac:dyDescent="0.2">
      <c r="A289" s="42" t="s">
        <v>60</v>
      </c>
      <c r="B289" s="46">
        <v>8</v>
      </c>
      <c r="C289" s="47">
        <v>545.67200000000003</v>
      </c>
      <c r="D289" s="46" t="s">
        <v>6</v>
      </c>
      <c r="E289" s="46">
        <v>90</v>
      </c>
    </row>
    <row r="290" spans="1:5" x14ac:dyDescent="0.2">
      <c r="A290" s="42" t="s">
        <v>60</v>
      </c>
      <c r="B290" s="46">
        <v>9</v>
      </c>
      <c r="C290" s="47">
        <v>3</v>
      </c>
      <c r="D290" s="46" t="s">
        <v>6</v>
      </c>
      <c r="E290" s="46">
        <v>131</v>
      </c>
    </row>
    <row r="291" spans="1:5" x14ac:dyDescent="0.2">
      <c r="A291" s="42" t="s">
        <v>60</v>
      </c>
      <c r="B291" s="46">
        <v>9</v>
      </c>
      <c r="C291" s="47">
        <v>8</v>
      </c>
      <c r="D291" s="46" t="s">
        <v>10</v>
      </c>
      <c r="E291" s="46">
        <v>114</v>
      </c>
    </row>
    <row r="292" spans="1:5" x14ac:dyDescent="0.2">
      <c r="A292" s="42" t="s">
        <v>60</v>
      </c>
      <c r="B292" s="46">
        <v>9</v>
      </c>
      <c r="C292" s="47">
        <v>21</v>
      </c>
      <c r="D292" s="46" t="s">
        <v>7</v>
      </c>
      <c r="E292" s="46">
        <v>217</v>
      </c>
    </row>
    <row r="293" spans="1:5" x14ac:dyDescent="0.2">
      <c r="A293" s="42" t="s">
        <v>60</v>
      </c>
      <c r="B293" s="46">
        <v>9</v>
      </c>
      <c r="C293" s="47">
        <v>22</v>
      </c>
      <c r="D293" s="46" t="s">
        <v>6</v>
      </c>
      <c r="E293" s="46">
        <v>104</v>
      </c>
    </row>
    <row r="294" spans="1:5" x14ac:dyDescent="0.2">
      <c r="A294" s="42" t="s">
        <v>60</v>
      </c>
      <c r="B294" s="46">
        <v>9</v>
      </c>
      <c r="C294" s="47">
        <v>34.167000000000002</v>
      </c>
      <c r="D294" s="46" t="s">
        <v>7</v>
      </c>
      <c r="E294" s="46">
        <v>45</v>
      </c>
    </row>
    <row r="295" spans="1:5" x14ac:dyDescent="0.2">
      <c r="A295" s="42" t="s">
        <v>60</v>
      </c>
      <c r="B295" s="46">
        <v>9</v>
      </c>
      <c r="C295" s="47">
        <v>386.83699999999999</v>
      </c>
      <c r="D295" s="46" t="s">
        <v>10</v>
      </c>
      <c r="E295" s="46">
        <v>30</v>
      </c>
    </row>
    <row r="296" spans="1:5" x14ac:dyDescent="0.2">
      <c r="A296" s="42" t="s">
        <v>60</v>
      </c>
      <c r="B296" s="46">
        <v>9</v>
      </c>
      <c r="C296" s="47">
        <v>446.17100000000005</v>
      </c>
      <c r="D296" s="46" t="s">
        <v>9</v>
      </c>
      <c r="E296" s="46">
        <v>34</v>
      </c>
    </row>
    <row r="297" spans="1:5" x14ac:dyDescent="0.2">
      <c r="A297" s="42" t="s">
        <v>60</v>
      </c>
      <c r="B297" s="46">
        <v>9</v>
      </c>
      <c r="C297" s="47">
        <v>531.67200000000003</v>
      </c>
      <c r="D297" s="46" t="s">
        <v>9</v>
      </c>
      <c r="E297" s="46">
        <v>16</v>
      </c>
    </row>
    <row r="298" spans="1:5" x14ac:dyDescent="0.2">
      <c r="A298" s="42" t="s">
        <v>60</v>
      </c>
      <c r="B298" s="46">
        <v>9</v>
      </c>
      <c r="C298" s="47">
        <v>555.67200000000003</v>
      </c>
      <c r="D298" s="46" t="s">
        <v>9</v>
      </c>
      <c r="E298" s="46">
        <v>117</v>
      </c>
    </row>
    <row r="299" spans="1:5" x14ac:dyDescent="0.2">
      <c r="A299" s="42" t="s">
        <v>60</v>
      </c>
      <c r="B299" s="46">
        <v>10</v>
      </c>
      <c r="C299" s="47">
        <v>3</v>
      </c>
      <c r="D299" s="46" t="s">
        <v>6</v>
      </c>
      <c r="E299" s="46">
        <v>57</v>
      </c>
    </row>
    <row r="300" spans="1:5" x14ac:dyDescent="0.2">
      <c r="A300" s="42" t="s">
        <v>60</v>
      </c>
      <c r="B300" s="46">
        <v>10</v>
      </c>
      <c r="C300" s="47">
        <v>5</v>
      </c>
      <c r="D300" s="46" t="s">
        <v>5</v>
      </c>
      <c r="E300" s="46">
        <v>86</v>
      </c>
    </row>
    <row r="301" spans="1:5" x14ac:dyDescent="0.2">
      <c r="A301" s="42" t="s">
        <v>60</v>
      </c>
      <c r="B301" s="46">
        <v>10</v>
      </c>
      <c r="C301" s="47">
        <v>15</v>
      </c>
      <c r="D301" s="46" t="s">
        <v>8</v>
      </c>
      <c r="E301" s="46">
        <v>79</v>
      </c>
    </row>
    <row r="302" spans="1:5" x14ac:dyDescent="0.2">
      <c r="A302" s="43" t="s">
        <v>92</v>
      </c>
      <c r="B302" s="46">
        <v>10</v>
      </c>
      <c r="C302" s="47">
        <v>18</v>
      </c>
      <c r="D302" s="46" t="s">
        <v>8</v>
      </c>
      <c r="E302" s="46">
        <v>12</v>
      </c>
    </row>
    <row r="303" spans="1:5" x14ac:dyDescent="0.2">
      <c r="A303" s="42" t="s">
        <v>60</v>
      </c>
      <c r="B303" s="46">
        <v>10</v>
      </c>
      <c r="C303" s="47">
        <v>31</v>
      </c>
      <c r="D303" s="46" t="s">
        <v>6</v>
      </c>
      <c r="E303" s="46">
        <v>49</v>
      </c>
    </row>
    <row r="304" spans="1:5" x14ac:dyDescent="0.2">
      <c r="A304" s="42" t="s">
        <v>60</v>
      </c>
      <c r="B304" s="46">
        <v>10</v>
      </c>
      <c r="C304" s="47">
        <v>68.334000000000003</v>
      </c>
      <c r="D304" s="46" t="s">
        <v>10</v>
      </c>
      <c r="E304" s="46">
        <v>23</v>
      </c>
    </row>
    <row r="305" spans="1:6" x14ac:dyDescent="0.2">
      <c r="A305" s="42" t="s">
        <v>60</v>
      </c>
      <c r="B305" s="46">
        <v>10</v>
      </c>
      <c r="C305" s="47">
        <v>73.334000000000003</v>
      </c>
      <c r="D305" s="46" t="s">
        <v>7</v>
      </c>
      <c r="E305" s="46">
        <v>68</v>
      </c>
    </row>
    <row r="306" spans="1:6" x14ac:dyDescent="0.2">
      <c r="A306" s="42" t="s">
        <v>60</v>
      </c>
      <c r="B306" s="46">
        <v>10</v>
      </c>
      <c r="C306" s="47">
        <v>453.17100000000005</v>
      </c>
      <c r="D306" s="46" t="s">
        <v>10</v>
      </c>
      <c r="E306" s="46">
        <v>4</v>
      </c>
    </row>
    <row r="307" spans="1:6" x14ac:dyDescent="0.2">
      <c r="A307" s="42" t="s">
        <v>60</v>
      </c>
      <c r="B307" s="46">
        <v>10</v>
      </c>
      <c r="C307" s="47">
        <v>520.505</v>
      </c>
      <c r="D307" s="46" t="s">
        <v>6</v>
      </c>
      <c r="E307" s="46">
        <v>45</v>
      </c>
    </row>
    <row r="308" spans="1:6" x14ac:dyDescent="0.2">
      <c r="A308" s="42" t="s">
        <v>60</v>
      </c>
      <c r="B308" s="46">
        <v>10</v>
      </c>
      <c r="C308" s="47">
        <v>556.67200000000003</v>
      </c>
      <c r="D308" s="46" t="s">
        <v>9</v>
      </c>
      <c r="E308" s="46">
        <v>28</v>
      </c>
    </row>
    <row r="309" spans="1:6" x14ac:dyDescent="0.2">
      <c r="A309" s="42" t="s">
        <v>60</v>
      </c>
      <c r="B309" s="46">
        <v>10</v>
      </c>
      <c r="C309" s="47">
        <v>602.00600000000009</v>
      </c>
      <c r="D309" s="46" t="s">
        <v>8</v>
      </c>
      <c r="E309" s="46">
        <v>34</v>
      </c>
    </row>
    <row r="310" spans="1:6" x14ac:dyDescent="0.2">
      <c r="A310" s="42" t="s">
        <v>60</v>
      </c>
      <c r="B310" s="46">
        <v>10</v>
      </c>
      <c r="C310" s="47">
        <v>603.00600000000009</v>
      </c>
      <c r="D310" s="46" t="s">
        <v>5</v>
      </c>
      <c r="E310" s="46">
        <v>36</v>
      </c>
    </row>
    <row r="311" spans="1:6" x14ac:dyDescent="0.2">
      <c r="A311" s="42" t="s">
        <v>51</v>
      </c>
      <c r="B311" s="46">
        <v>1</v>
      </c>
      <c r="C311" s="46">
        <v>1</v>
      </c>
      <c r="D311" s="46" t="s">
        <v>6</v>
      </c>
      <c r="E311" s="46">
        <v>124</v>
      </c>
      <c r="F311" s="43" t="s">
        <v>87</v>
      </c>
    </row>
    <row r="312" spans="1:6" x14ac:dyDescent="0.2">
      <c r="A312" s="42" t="s">
        <v>51</v>
      </c>
      <c r="B312" s="46">
        <v>1</v>
      </c>
      <c r="C312" s="46">
        <v>1</v>
      </c>
      <c r="D312" s="46" t="s">
        <v>5</v>
      </c>
      <c r="E312" s="46">
        <v>24</v>
      </c>
      <c r="F312" s="43" t="s">
        <v>88</v>
      </c>
    </row>
    <row r="313" spans="1:6" x14ac:dyDescent="0.2">
      <c r="A313" s="42" t="s">
        <v>51</v>
      </c>
      <c r="B313" s="46">
        <v>1</v>
      </c>
      <c r="C313" s="46">
        <v>12</v>
      </c>
      <c r="D313" s="46" t="s">
        <v>6</v>
      </c>
      <c r="E313" s="46">
        <v>16</v>
      </c>
      <c r="F313" s="43" t="s">
        <v>87</v>
      </c>
    </row>
    <row r="314" spans="1:6" x14ac:dyDescent="0.2">
      <c r="A314" s="42" t="s">
        <v>51</v>
      </c>
      <c r="B314" s="46">
        <v>1</v>
      </c>
      <c r="C314" s="46">
        <v>14</v>
      </c>
      <c r="D314" s="46" t="s">
        <v>6</v>
      </c>
      <c r="E314" s="46">
        <v>52</v>
      </c>
      <c r="F314" s="43" t="s">
        <v>88</v>
      </c>
    </row>
    <row r="315" spans="1:6" x14ac:dyDescent="0.2">
      <c r="A315" s="42" t="s">
        <v>51</v>
      </c>
      <c r="B315" s="46">
        <v>1</v>
      </c>
      <c r="C315" s="46">
        <v>23</v>
      </c>
      <c r="D315" s="46" t="s">
        <v>10</v>
      </c>
      <c r="E315" s="46">
        <v>30</v>
      </c>
      <c r="F315" s="43" t="s">
        <v>88</v>
      </c>
    </row>
    <row r="316" spans="1:6" x14ac:dyDescent="0.2">
      <c r="A316" s="42" t="s">
        <v>51</v>
      </c>
      <c r="B316" s="46">
        <v>1</v>
      </c>
      <c r="C316" s="46">
        <v>27</v>
      </c>
      <c r="D316" s="46" t="s">
        <v>6</v>
      </c>
      <c r="E316" s="46">
        <v>3</v>
      </c>
      <c r="F316" s="43" t="s">
        <v>88</v>
      </c>
    </row>
    <row r="317" spans="1:6" x14ac:dyDescent="0.2">
      <c r="A317" s="42" t="s">
        <v>51</v>
      </c>
      <c r="B317" s="46">
        <v>1</v>
      </c>
      <c r="C317" s="46">
        <v>29</v>
      </c>
      <c r="D317" s="46" t="s">
        <v>7</v>
      </c>
      <c r="E317" s="46">
        <v>38</v>
      </c>
      <c r="F317" s="43" t="s">
        <v>87</v>
      </c>
    </row>
    <row r="318" spans="1:6" x14ac:dyDescent="0.2">
      <c r="A318" s="42" t="s">
        <v>51</v>
      </c>
      <c r="B318" s="46">
        <v>1</v>
      </c>
      <c r="C318" s="46">
        <v>58</v>
      </c>
      <c r="D318" s="46" t="s">
        <v>10</v>
      </c>
      <c r="E318" s="46">
        <v>4</v>
      </c>
      <c r="F318" s="43" t="s">
        <v>88</v>
      </c>
    </row>
    <row r="319" spans="1:6" x14ac:dyDescent="0.2">
      <c r="A319" s="42" t="s">
        <v>51</v>
      </c>
      <c r="B319" s="46">
        <v>1</v>
      </c>
      <c r="C319" s="46">
        <v>89</v>
      </c>
      <c r="D319" s="46" t="s">
        <v>8</v>
      </c>
      <c r="E319" s="46">
        <v>94</v>
      </c>
      <c r="F319" s="43" t="s">
        <v>88</v>
      </c>
    </row>
    <row r="320" spans="1:6" x14ac:dyDescent="0.2">
      <c r="A320" s="42" t="s">
        <v>51</v>
      </c>
      <c r="B320" s="46">
        <v>1</v>
      </c>
      <c r="C320" s="46">
        <v>134</v>
      </c>
      <c r="D320" s="46" t="s">
        <v>10</v>
      </c>
      <c r="E320" s="46">
        <v>12</v>
      </c>
      <c r="F320" s="43" t="s">
        <v>88</v>
      </c>
    </row>
    <row r="321" spans="1:6" x14ac:dyDescent="0.2">
      <c r="A321" s="42" t="s">
        <v>51</v>
      </c>
      <c r="B321" s="46">
        <v>1</v>
      </c>
      <c r="C321" s="46">
        <v>167</v>
      </c>
      <c r="D321" s="46" t="s">
        <v>6</v>
      </c>
      <c r="E321" s="46">
        <v>3</v>
      </c>
      <c r="F321" s="43" t="s">
        <v>87</v>
      </c>
    </row>
    <row r="322" spans="1:6" x14ac:dyDescent="0.2">
      <c r="A322" s="42" t="s">
        <v>51</v>
      </c>
      <c r="B322" s="46">
        <v>1</v>
      </c>
      <c r="C322" s="46">
        <v>168</v>
      </c>
      <c r="D322" s="46" t="s">
        <v>6</v>
      </c>
      <c r="E322" s="46">
        <v>23</v>
      </c>
      <c r="F322" s="43" t="s">
        <v>88</v>
      </c>
    </row>
    <row r="323" spans="1:6" x14ac:dyDescent="0.2">
      <c r="A323" s="42" t="s">
        <v>51</v>
      </c>
      <c r="B323" s="46">
        <v>1</v>
      </c>
      <c r="C323" s="46">
        <v>200</v>
      </c>
      <c r="D323" s="46" t="s">
        <v>10</v>
      </c>
      <c r="E323" s="46">
        <v>13</v>
      </c>
      <c r="F323" s="43" t="s">
        <v>88</v>
      </c>
    </row>
    <row r="324" spans="1:6" x14ac:dyDescent="0.2">
      <c r="A324" s="42" t="s">
        <v>51</v>
      </c>
      <c r="B324" s="46">
        <v>1</v>
      </c>
      <c r="C324" s="46">
        <v>206</v>
      </c>
      <c r="D324" s="46" t="s">
        <v>9</v>
      </c>
      <c r="E324" s="46">
        <v>28</v>
      </c>
      <c r="F324" s="43" t="s">
        <v>88</v>
      </c>
    </row>
    <row r="325" spans="1:6" x14ac:dyDescent="0.2">
      <c r="A325" s="42" t="s">
        <v>51</v>
      </c>
      <c r="B325" s="46">
        <v>1</v>
      </c>
      <c r="C325" s="46">
        <v>250</v>
      </c>
      <c r="D325" s="46" t="s">
        <v>7</v>
      </c>
      <c r="E325" s="46">
        <v>19</v>
      </c>
      <c r="F325" s="43" t="s">
        <v>88</v>
      </c>
    </row>
    <row r="326" spans="1:6" x14ac:dyDescent="0.2">
      <c r="A326" s="42" t="s">
        <v>51</v>
      </c>
      <c r="B326" s="46">
        <v>1</v>
      </c>
      <c r="C326" s="46">
        <v>421</v>
      </c>
      <c r="D326" s="46" t="s">
        <v>8</v>
      </c>
      <c r="E326" s="46">
        <v>44</v>
      </c>
      <c r="F326" s="43" t="s">
        <v>88</v>
      </c>
    </row>
    <row r="327" spans="1:6" x14ac:dyDescent="0.2">
      <c r="A327" s="42" t="s">
        <v>51</v>
      </c>
      <c r="B327" s="46">
        <v>2</v>
      </c>
      <c r="C327" s="46">
        <v>3</v>
      </c>
      <c r="D327" s="46" t="s">
        <v>6</v>
      </c>
      <c r="E327" s="46">
        <v>69</v>
      </c>
      <c r="F327" s="43" t="s">
        <v>88</v>
      </c>
    </row>
    <row r="328" spans="1:6" x14ac:dyDescent="0.2">
      <c r="A328" s="42" t="s">
        <v>51</v>
      </c>
      <c r="B328" s="46">
        <v>2</v>
      </c>
      <c r="C328" s="46">
        <v>11</v>
      </c>
      <c r="D328" s="46" t="s">
        <v>6</v>
      </c>
      <c r="E328" s="46">
        <v>128</v>
      </c>
      <c r="F328" s="43" t="s">
        <v>87</v>
      </c>
    </row>
    <row r="329" spans="1:6" x14ac:dyDescent="0.2">
      <c r="A329" s="42" t="s">
        <v>51</v>
      </c>
      <c r="B329" s="46">
        <v>2</v>
      </c>
      <c r="C329" s="46">
        <v>19</v>
      </c>
      <c r="D329" s="46" t="s">
        <v>10</v>
      </c>
      <c r="E329" s="46">
        <v>17</v>
      </c>
      <c r="F329" s="43" t="s">
        <v>88</v>
      </c>
    </row>
    <row r="330" spans="1:6" x14ac:dyDescent="0.2">
      <c r="A330" s="42" t="s">
        <v>51</v>
      </c>
      <c r="B330" s="46">
        <v>2</v>
      </c>
      <c r="C330" s="46">
        <v>73</v>
      </c>
      <c r="D330" s="46" t="s">
        <v>6</v>
      </c>
      <c r="E330" s="46">
        <v>70</v>
      </c>
      <c r="F330" s="43" t="s">
        <v>88</v>
      </c>
    </row>
    <row r="331" spans="1:6" x14ac:dyDescent="0.2">
      <c r="A331" s="42" t="s">
        <v>51</v>
      </c>
      <c r="B331" s="46">
        <v>2</v>
      </c>
      <c r="C331" s="46">
        <v>86</v>
      </c>
      <c r="D331" s="46" t="s">
        <v>6</v>
      </c>
      <c r="E331" s="46">
        <v>124</v>
      </c>
      <c r="F331" s="43" t="s">
        <v>87</v>
      </c>
    </row>
    <row r="332" spans="1:6" x14ac:dyDescent="0.2">
      <c r="A332" s="42" t="s">
        <v>51</v>
      </c>
      <c r="B332" s="46">
        <v>2</v>
      </c>
      <c r="C332" s="46">
        <v>103</v>
      </c>
      <c r="D332" s="46" t="s">
        <v>8</v>
      </c>
      <c r="E332" s="46">
        <v>29</v>
      </c>
      <c r="F332" s="43" t="s">
        <v>88</v>
      </c>
    </row>
    <row r="333" spans="1:6" x14ac:dyDescent="0.2">
      <c r="A333" s="42" t="s">
        <v>51</v>
      </c>
      <c r="B333" s="46">
        <v>2</v>
      </c>
      <c r="C333" s="46">
        <v>154</v>
      </c>
      <c r="D333" s="46" t="s">
        <v>5</v>
      </c>
      <c r="E333" s="46">
        <v>59</v>
      </c>
      <c r="F333" s="43" t="s">
        <v>88</v>
      </c>
    </row>
    <row r="334" spans="1:6" x14ac:dyDescent="0.2">
      <c r="A334" s="42" t="s">
        <v>51</v>
      </c>
      <c r="B334" s="46">
        <v>2</v>
      </c>
      <c r="C334" s="46">
        <v>156</v>
      </c>
      <c r="D334" s="46" t="s">
        <v>5</v>
      </c>
      <c r="E334" s="46">
        <v>13</v>
      </c>
      <c r="F334" s="43" t="s">
        <v>87</v>
      </c>
    </row>
    <row r="335" spans="1:6" x14ac:dyDescent="0.2">
      <c r="A335" s="42" t="s">
        <v>51</v>
      </c>
      <c r="B335" s="46">
        <v>2</v>
      </c>
      <c r="C335" s="46">
        <v>198</v>
      </c>
      <c r="D335" s="46" t="s">
        <v>7</v>
      </c>
      <c r="E335" s="46">
        <v>97</v>
      </c>
      <c r="F335" s="43" t="s">
        <v>87</v>
      </c>
    </row>
    <row r="336" spans="1:6" x14ac:dyDescent="0.2">
      <c r="A336" s="42" t="s">
        <v>51</v>
      </c>
      <c r="B336" s="46">
        <v>2</v>
      </c>
      <c r="C336" s="46">
        <v>488</v>
      </c>
      <c r="D336" s="46" t="s">
        <v>10</v>
      </c>
      <c r="E336" s="46">
        <v>4</v>
      </c>
      <c r="F336" s="43" t="s">
        <v>87</v>
      </c>
    </row>
    <row r="337" spans="1:6" x14ac:dyDescent="0.2">
      <c r="A337" s="42" t="s">
        <v>51</v>
      </c>
      <c r="B337" s="46">
        <v>2</v>
      </c>
      <c r="C337" s="46">
        <v>499</v>
      </c>
      <c r="D337" s="46" t="s">
        <v>10</v>
      </c>
      <c r="E337" s="46">
        <v>5</v>
      </c>
      <c r="F337" s="43" t="s">
        <v>87</v>
      </c>
    </row>
    <row r="338" spans="1:6" x14ac:dyDescent="0.2">
      <c r="A338" s="42" t="s">
        <v>51</v>
      </c>
      <c r="B338" s="46">
        <v>2</v>
      </c>
      <c r="C338" s="46">
        <v>501</v>
      </c>
      <c r="D338" s="46" t="s">
        <v>10</v>
      </c>
      <c r="E338" s="46">
        <v>30</v>
      </c>
      <c r="F338" s="43" t="s">
        <v>88</v>
      </c>
    </row>
    <row r="339" spans="1:6" x14ac:dyDescent="0.2">
      <c r="A339" s="42" t="s">
        <v>51</v>
      </c>
      <c r="B339" s="46">
        <v>2</v>
      </c>
      <c r="C339" s="46">
        <v>570</v>
      </c>
      <c r="D339" s="46" t="s">
        <v>6</v>
      </c>
      <c r="E339" s="46">
        <v>54</v>
      </c>
      <c r="F339" s="43" t="s">
        <v>88</v>
      </c>
    </row>
    <row r="340" spans="1:6" x14ac:dyDescent="0.2">
      <c r="A340" s="42" t="s">
        <v>51</v>
      </c>
      <c r="B340" s="46">
        <v>3</v>
      </c>
      <c r="C340" s="46">
        <v>1</v>
      </c>
      <c r="D340" s="46" t="s">
        <v>6</v>
      </c>
      <c r="E340" s="46">
        <v>71</v>
      </c>
      <c r="F340" s="43" t="s">
        <v>88</v>
      </c>
    </row>
    <row r="341" spans="1:6" x14ac:dyDescent="0.2">
      <c r="A341" s="42" t="s">
        <v>51</v>
      </c>
      <c r="B341" s="46">
        <v>3</v>
      </c>
      <c r="C341" s="46">
        <v>11</v>
      </c>
      <c r="D341" s="46" t="s">
        <v>6</v>
      </c>
      <c r="E341" s="46">
        <v>11</v>
      </c>
      <c r="F341" s="43" t="s">
        <v>87</v>
      </c>
    </row>
    <row r="342" spans="1:6" x14ac:dyDescent="0.2">
      <c r="A342" s="42" t="s">
        <v>51</v>
      </c>
      <c r="B342" s="46">
        <v>3</v>
      </c>
      <c r="C342" s="46">
        <v>16</v>
      </c>
      <c r="D342" s="46" t="s">
        <v>6</v>
      </c>
      <c r="E342" s="46">
        <v>71</v>
      </c>
      <c r="F342" s="43" t="s">
        <v>88</v>
      </c>
    </row>
    <row r="343" spans="1:6" x14ac:dyDescent="0.2">
      <c r="A343" s="42" t="s">
        <v>51</v>
      </c>
      <c r="B343" s="46">
        <v>3</v>
      </c>
      <c r="C343" s="46">
        <v>49</v>
      </c>
      <c r="D343" s="46" t="s">
        <v>5</v>
      </c>
      <c r="E343" s="46">
        <v>121</v>
      </c>
      <c r="F343" s="43" t="s">
        <v>87</v>
      </c>
    </row>
    <row r="344" spans="1:6" x14ac:dyDescent="0.2">
      <c r="A344" s="42" t="s">
        <v>51</v>
      </c>
      <c r="B344" s="46">
        <v>3</v>
      </c>
      <c r="C344" s="46">
        <v>159</v>
      </c>
      <c r="D344" s="46" t="s">
        <v>8</v>
      </c>
      <c r="E344" s="46">
        <v>91</v>
      </c>
      <c r="F344" s="43" t="s">
        <v>87</v>
      </c>
    </row>
    <row r="345" spans="1:6" x14ac:dyDescent="0.2">
      <c r="A345" s="42" t="s">
        <v>51</v>
      </c>
      <c r="B345" s="46">
        <v>3</v>
      </c>
      <c r="C345" s="46">
        <v>220</v>
      </c>
      <c r="D345" s="46" t="s">
        <v>10</v>
      </c>
      <c r="E345" s="46">
        <v>63</v>
      </c>
      <c r="F345" s="43" t="s">
        <v>88</v>
      </c>
    </row>
    <row r="346" spans="1:6" x14ac:dyDescent="0.2">
      <c r="A346" s="42" t="s">
        <v>51</v>
      </c>
      <c r="B346" s="46">
        <v>3</v>
      </c>
      <c r="C346" s="46">
        <v>287</v>
      </c>
      <c r="D346" s="46" t="s">
        <v>7</v>
      </c>
      <c r="E346" s="46">
        <v>36</v>
      </c>
      <c r="F346" s="43" t="s">
        <v>87</v>
      </c>
    </row>
    <row r="347" spans="1:6" x14ac:dyDescent="0.2">
      <c r="A347" s="42" t="s">
        <v>51</v>
      </c>
      <c r="B347" s="46">
        <v>3</v>
      </c>
      <c r="C347" s="46">
        <v>347</v>
      </c>
      <c r="D347" s="46" t="s">
        <v>8</v>
      </c>
      <c r="E347" s="46">
        <v>12</v>
      </c>
      <c r="F347" s="43" t="s">
        <v>88</v>
      </c>
    </row>
    <row r="348" spans="1:6" x14ac:dyDescent="0.2">
      <c r="A348" s="42" t="s">
        <v>51</v>
      </c>
      <c r="B348" s="46">
        <v>3</v>
      </c>
      <c r="C348" s="46">
        <v>433</v>
      </c>
      <c r="D348" s="46" t="s">
        <v>9</v>
      </c>
      <c r="E348" s="46">
        <v>55</v>
      </c>
      <c r="F348" s="43" t="s">
        <v>87</v>
      </c>
    </row>
    <row r="349" spans="1:6" x14ac:dyDescent="0.2">
      <c r="A349" s="42" t="s">
        <v>51</v>
      </c>
      <c r="B349" s="46">
        <v>3</v>
      </c>
      <c r="C349" s="46">
        <v>491</v>
      </c>
      <c r="D349" s="46" t="s">
        <v>7</v>
      </c>
      <c r="E349" s="46">
        <v>16</v>
      </c>
      <c r="F349" s="43" t="s">
        <v>87</v>
      </c>
    </row>
    <row r="350" spans="1:6" x14ac:dyDescent="0.2">
      <c r="A350" s="42" t="s">
        <v>51</v>
      </c>
      <c r="B350" s="46">
        <v>3</v>
      </c>
      <c r="C350" s="46">
        <v>492</v>
      </c>
      <c r="D350" s="46" t="s">
        <v>7</v>
      </c>
      <c r="E350" s="46">
        <v>188</v>
      </c>
      <c r="F350" s="43" t="s">
        <v>88</v>
      </c>
    </row>
    <row r="351" spans="1:6" x14ac:dyDescent="0.2">
      <c r="A351" s="42" t="s">
        <v>51</v>
      </c>
      <c r="B351" s="46">
        <v>3</v>
      </c>
      <c r="C351" s="46">
        <v>497</v>
      </c>
      <c r="D351" s="46" t="s">
        <v>7</v>
      </c>
      <c r="E351" s="46">
        <v>9</v>
      </c>
      <c r="F351" s="43" t="s">
        <v>87</v>
      </c>
    </row>
    <row r="352" spans="1:6" x14ac:dyDescent="0.2">
      <c r="A352" s="42" t="s">
        <v>51</v>
      </c>
      <c r="B352" s="46">
        <v>3</v>
      </c>
      <c r="C352" s="46">
        <v>520</v>
      </c>
      <c r="D352" s="46" t="s">
        <v>9</v>
      </c>
      <c r="E352" s="46">
        <v>54</v>
      </c>
      <c r="F352" s="43" t="s">
        <v>88</v>
      </c>
    </row>
    <row r="353" spans="1:6" x14ac:dyDescent="0.2">
      <c r="A353" s="42" t="s">
        <v>51</v>
      </c>
      <c r="B353" s="46">
        <v>3</v>
      </c>
      <c r="C353" s="46">
        <v>568</v>
      </c>
      <c r="D353" s="46" t="s">
        <v>6</v>
      </c>
      <c r="E353" s="46">
        <v>56</v>
      </c>
      <c r="F353" s="43" t="s">
        <v>88</v>
      </c>
    </row>
    <row r="354" spans="1:6" x14ac:dyDescent="0.2">
      <c r="A354" s="42" t="s">
        <v>51</v>
      </c>
      <c r="B354" s="46">
        <v>4</v>
      </c>
      <c r="C354" s="46">
        <v>2</v>
      </c>
      <c r="D354" s="46" t="s">
        <v>5</v>
      </c>
      <c r="E354" s="46">
        <v>41</v>
      </c>
      <c r="F354" s="43" t="s">
        <v>87</v>
      </c>
    </row>
    <row r="355" spans="1:6" x14ac:dyDescent="0.2">
      <c r="A355" s="42" t="s">
        <v>51</v>
      </c>
      <c r="B355" s="46">
        <v>4</v>
      </c>
      <c r="C355" s="46">
        <v>2</v>
      </c>
      <c r="D355" s="46" t="s">
        <v>6</v>
      </c>
      <c r="E355" s="46">
        <v>130</v>
      </c>
      <c r="F355" s="43" t="s">
        <v>88</v>
      </c>
    </row>
    <row r="356" spans="1:6" x14ac:dyDescent="0.2">
      <c r="A356" s="42" t="s">
        <v>51</v>
      </c>
      <c r="B356" s="46">
        <v>4</v>
      </c>
      <c r="C356" s="46">
        <v>5</v>
      </c>
      <c r="D356" s="46" t="s">
        <v>6</v>
      </c>
      <c r="E356" s="46">
        <v>56</v>
      </c>
      <c r="F356" s="43" t="s">
        <v>87</v>
      </c>
    </row>
    <row r="357" spans="1:6" x14ac:dyDescent="0.2">
      <c r="A357" s="42" t="s">
        <v>51</v>
      </c>
      <c r="B357" s="46">
        <v>4</v>
      </c>
      <c r="C357" s="46">
        <v>9</v>
      </c>
      <c r="D357" s="46" t="s">
        <v>10</v>
      </c>
      <c r="E357" s="46">
        <v>1</v>
      </c>
      <c r="F357" s="43" t="s">
        <v>87</v>
      </c>
    </row>
    <row r="358" spans="1:6" x14ac:dyDescent="0.2">
      <c r="A358" s="42" t="s">
        <v>51</v>
      </c>
      <c r="B358" s="46">
        <v>4</v>
      </c>
      <c r="C358" s="46">
        <v>41</v>
      </c>
      <c r="D358" s="46" t="s">
        <v>5</v>
      </c>
      <c r="E358" s="46">
        <v>11</v>
      </c>
      <c r="F358" s="43" t="s">
        <v>88</v>
      </c>
    </row>
    <row r="359" spans="1:6" x14ac:dyDescent="0.2">
      <c r="A359" s="42" t="s">
        <v>51</v>
      </c>
      <c r="B359" s="46">
        <v>4</v>
      </c>
      <c r="C359" s="46">
        <v>427</v>
      </c>
      <c r="D359" s="46" t="s">
        <v>7</v>
      </c>
      <c r="E359" s="46">
        <v>27</v>
      </c>
      <c r="F359" s="43" t="s">
        <v>88</v>
      </c>
    </row>
    <row r="360" spans="1:6" x14ac:dyDescent="0.2">
      <c r="A360" s="42" t="s">
        <v>51</v>
      </c>
      <c r="B360" s="46">
        <v>4</v>
      </c>
      <c r="C360" s="46">
        <v>581</v>
      </c>
      <c r="D360" s="46" t="s">
        <v>6</v>
      </c>
      <c r="E360" s="46">
        <v>38</v>
      </c>
      <c r="F360" s="43" t="s">
        <v>88</v>
      </c>
    </row>
    <row r="361" spans="1:6" x14ac:dyDescent="0.2">
      <c r="A361" s="42" t="s">
        <v>51</v>
      </c>
      <c r="B361" s="46">
        <v>5</v>
      </c>
      <c r="C361" s="46">
        <v>2</v>
      </c>
      <c r="D361" s="46" t="s">
        <v>5</v>
      </c>
      <c r="E361" s="46">
        <v>163</v>
      </c>
      <c r="F361" s="43" t="s">
        <v>87</v>
      </c>
    </row>
    <row r="362" spans="1:6" x14ac:dyDescent="0.2">
      <c r="A362" s="42" t="s">
        <v>51</v>
      </c>
      <c r="B362" s="46">
        <v>5</v>
      </c>
      <c r="C362" s="46">
        <v>3</v>
      </c>
      <c r="D362" s="46" t="s">
        <v>6</v>
      </c>
      <c r="E362" s="46">
        <v>105</v>
      </c>
      <c r="F362" s="43" t="s">
        <v>88</v>
      </c>
    </row>
    <row r="363" spans="1:6" x14ac:dyDescent="0.2">
      <c r="A363" s="42" t="s">
        <v>51</v>
      </c>
      <c r="B363" s="46">
        <v>5</v>
      </c>
      <c r="C363" s="46">
        <v>61</v>
      </c>
      <c r="D363" s="46" t="s">
        <v>10</v>
      </c>
      <c r="E363" s="46">
        <v>32</v>
      </c>
      <c r="F363" s="43" t="s">
        <v>87</v>
      </c>
    </row>
    <row r="364" spans="1:6" x14ac:dyDescent="0.2">
      <c r="A364" s="42" t="s">
        <v>51</v>
      </c>
      <c r="B364" s="46">
        <v>5</v>
      </c>
      <c r="C364" s="46">
        <v>314</v>
      </c>
      <c r="D364" s="46" t="s">
        <v>7</v>
      </c>
      <c r="E364" s="46">
        <v>30</v>
      </c>
      <c r="F364" s="43" t="s">
        <v>88</v>
      </c>
    </row>
    <row r="365" spans="1:6" x14ac:dyDescent="0.2">
      <c r="A365" s="42" t="s">
        <v>51</v>
      </c>
      <c r="B365" s="46">
        <v>5</v>
      </c>
      <c r="C365" s="46">
        <v>316</v>
      </c>
      <c r="D365" s="46" t="s">
        <v>7</v>
      </c>
      <c r="E365" s="46">
        <v>30</v>
      </c>
      <c r="F365" s="43" t="s">
        <v>87</v>
      </c>
    </row>
    <row r="366" spans="1:6" x14ac:dyDescent="0.2">
      <c r="A366" s="42" t="s">
        <v>51</v>
      </c>
      <c r="B366" s="46">
        <v>5</v>
      </c>
      <c r="C366" s="46">
        <v>329</v>
      </c>
      <c r="D366" s="46" t="s">
        <v>7</v>
      </c>
      <c r="E366" s="46">
        <v>1</v>
      </c>
      <c r="F366" s="43" t="s">
        <v>87</v>
      </c>
    </row>
    <row r="367" spans="1:6" x14ac:dyDescent="0.2">
      <c r="A367" s="42" t="s">
        <v>51</v>
      </c>
      <c r="B367" s="46">
        <v>5</v>
      </c>
      <c r="C367" s="46">
        <v>581</v>
      </c>
      <c r="D367" s="46" t="s">
        <v>10</v>
      </c>
      <c r="E367" s="46">
        <v>4</v>
      </c>
      <c r="F367" s="43" t="s">
        <v>88</v>
      </c>
    </row>
    <row r="368" spans="1:6" x14ac:dyDescent="0.2">
      <c r="A368" s="42" t="s">
        <v>51</v>
      </c>
      <c r="B368" s="46">
        <v>5</v>
      </c>
      <c r="C368" s="46">
        <v>600</v>
      </c>
      <c r="D368" s="46" t="s">
        <v>7</v>
      </c>
      <c r="E368" s="46">
        <v>11</v>
      </c>
      <c r="F368" s="43" t="s">
        <v>87</v>
      </c>
    </row>
    <row r="369" spans="1:6" x14ac:dyDescent="0.2">
      <c r="A369" s="42" t="s">
        <v>51</v>
      </c>
      <c r="B369" s="46">
        <v>6</v>
      </c>
      <c r="C369" s="46">
        <v>1</v>
      </c>
      <c r="D369" s="46" t="s">
        <v>6</v>
      </c>
      <c r="E369" s="46">
        <v>145</v>
      </c>
      <c r="F369" s="43" t="s">
        <v>88</v>
      </c>
    </row>
    <row r="370" spans="1:6" x14ac:dyDescent="0.2">
      <c r="A370" s="42" t="s">
        <v>51</v>
      </c>
      <c r="B370" s="46">
        <v>6</v>
      </c>
      <c r="C370" s="46">
        <v>2</v>
      </c>
      <c r="D370" s="46" t="s">
        <v>5</v>
      </c>
      <c r="E370" s="46">
        <v>113</v>
      </c>
      <c r="F370" s="43" t="s">
        <v>87</v>
      </c>
    </row>
    <row r="371" spans="1:6" x14ac:dyDescent="0.2">
      <c r="A371" s="42" t="s">
        <v>51</v>
      </c>
      <c r="B371" s="46">
        <v>6</v>
      </c>
      <c r="C371" s="46">
        <v>121</v>
      </c>
      <c r="D371" s="46" t="s">
        <v>7</v>
      </c>
      <c r="E371" s="46">
        <v>58</v>
      </c>
      <c r="F371" s="43" t="s">
        <v>88</v>
      </c>
    </row>
    <row r="372" spans="1:6" x14ac:dyDescent="0.2">
      <c r="A372" s="42" t="s">
        <v>51</v>
      </c>
      <c r="B372" s="46">
        <v>6</v>
      </c>
      <c r="C372" s="46">
        <v>123</v>
      </c>
      <c r="D372" s="46" t="s">
        <v>7</v>
      </c>
      <c r="E372" s="46">
        <v>107</v>
      </c>
      <c r="F372" s="43" t="s">
        <v>87</v>
      </c>
    </row>
    <row r="373" spans="1:6" x14ac:dyDescent="0.2">
      <c r="A373" s="42" t="s">
        <v>51</v>
      </c>
      <c r="B373" s="46">
        <v>6</v>
      </c>
      <c r="C373" s="46">
        <v>329</v>
      </c>
      <c r="D373" s="46" t="s">
        <v>6</v>
      </c>
      <c r="E373" s="46">
        <v>84</v>
      </c>
      <c r="F373" s="43" t="s">
        <v>88</v>
      </c>
    </row>
    <row r="374" spans="1:6" x14ac:dyDescent="0.2">
      <c r="A374" s="42" t="s">
        <v>51</v>
      </c>
      <c r="B374" s="46">
        <v>6</v>
      </c>
      <c r="C374" s="46">
        <v>465</v>
      </c>
      <c r="D374" s="46" t="s">
        <v>6</v>
      </c>
      <c r="E374" s="46">
        <v>31</v>
      </c>
      <c r="F374" s="43" t="s">
        <v>87</v>
      </c>
    </row>
    <row r="375" spans="1:6" x14ac:dyDescent="0.2">
      <c r="A375" s="42" t="s">
        <v>51</v>
      </c>
      <c r="B375" s="46">
        <v>6</v>
      </c>
      <c r="C375" s="46">
        <v>546</v>
      </c>
      <c r="D375" s="46" t="s">
        <v>9</v>
      </c>
      <c r="E375" s="46">
        <v>15</v>
      </c>
      <c r="F375" s="43" t="s">
        <v>88</v>
      </c>
    </row>
    <row r="376" spans="1:6" x14ac:dyDescent="0.2">
      <c r="A376" s="42" t="s">
        <v>51</v>
      </c>
      <c r="B376" s="46">
        <v>6</v>
      </c>
      <c r="C376" s="46">
        <v>591</v>
      </c>
      <c r="D376" s="46" t="s">
        <v>8</v>
      </c>
      <c r="E376" s="46">
        <v>37</v>
      </c>
      <c r="F376" s="43" t="s">
        <v>88</v>
      </c>
    </row>
    <row r="377" spans="1:6" x14ac:dyDescent="0.2">
      <c r="A377" s="42" t="s">
        <v>51</v>
      </c>
      <c r="B377" s="46">
        <v>6</v>
      </c>
      <c r="C377" s="46">
        <v>596</v>
      </c>
      <c r="D377" s="46" t="s">
        <v>6</v>
      </c>
      <c r="E377" s="46">
        <v>61</v>
      </c>
      <c r="F377" s="43" t="s">
        <v>88</v>
      </c>
    </row>
    <row r="378" spans="1:6" x14ac:dyDescent="0.2">
      <c r="A378" s="42" t="s">
        <v>51</v>
      </c>
      <c r="B378" s="46">
        <v>6</v>
      </c>
      <c r="C378" s="46">
        <v>598</v>
      </c>
      <c r="D378" s="46" t="s">
        <v>7</v>
      </c>
      <c r="E378" s="46">
        <v>7</v>
      </c>
      <c r="F378" s="43" t="s">
        <v>87</v>
      </c>
    </row>
    <row r="379" spans="1:6" x14ac:dyDescent="0.2">
      <c r="A379" s="42" t="s">
        <v>51</v>
      </c>
      <c r="B379" s="46">
        <v>7</v>
      </c>
      <c r="C379" s="46">
        <v>1</v>
      </c>
      <c r="D379" s="46" t="s">
        <v>6</v>
      </c>
      <c r="E379" s="46">
        <v>80</v>
      </c>
      <c r="F379" s="43" t="s">
        <v>88</v>
      </c>
    </row>
    <row r="380" spans="1:6" x14ac:dyDescent="0.2">
      <c r="A380" s="42" t="s">
        <v>51</v>
      </c>
      <c r="B380" s="46">
        <v>7</v>
      </c>
      <c r="C380" s="46">
        <v>7</v>
      </c>
      <c r="D380" s="46" t="s">
        <v>10</v>
      </c>
      <c r="E380" s="46">
        <v>57</v>
      </c>
      <c r="F380" s="43" t="s">
        <v>87</v>
      </c>
    </row>
    <row r="381" spans="1:6" x14ac:dyDescent="0.2">
      <c r="A381" s="42" t="s">
        <v>51</v>
      </c>
      <c r="B381" s="46">
        <v>7</v>
      </c>
      <c r="C381" s="46">
        <v>29</v>
      </c>
      <c r="D381" s="46" t="s">
        <v>6</v>
      </c>
      <c r="E381" s="46">
        <v>72</v>
      </c>
      <c r="F381" s="43" t="s">
        <v>88</v>
      </c>
    </row>
    <row r="382" spans="1:6" x14ac:dyDescent="0.2">
      <c r="A382" s="42" t="s">
        <v>51</v>
      </c>
      <c r="B382" s="46">
        <v>7</v>
      </c>
      <c r="C382" s="46">
        <v>40</v>
      </c>
      <c r="D382" s="46" t="s">
        <v>5</v>
      </c>
      <c r="E382" s="46">
        <v>32</v>
      </c>
      <c r="F382" s="43" t="s">
        <v>87</v>
      </c>
    </row>
    <row r="383" spans="1:6" x14ac:dyDescent="0.2">
      <c r="A383" s="42" t="s">
        <v>51</v>
      </c>
      <c r="B383" s="46">
        <v>7</v>
      </c>
      <c r="C383" s="46">
        <v>42</v>
      </c>
      <c r="D383" s="46" t="s">
        <v>5</v>
      </c>
      <c r="E383" s="46">
        <v>62</v>
      </c>
      <c r="F383" s="43" t="s">
        <v>88</v>
      </c>
    </row>
    <row r="384" spans="1:6" x14ac:dyDescent="0.2">
      <c r="A384" s="42" t="s">
        <v>51</v>
      </c>
      <c r="B384" s="46">
        <v>7</v>
      </c>
      <c r="C384" s="46">
        <v>53</v>
      </c>
      <c r="D384" s="46" t="s">
        <v>8</v>
      </c>
      <c r="E384" s="46">
        <v>13</v>
      </c>
      <c r="F384" s="43" t="s">
        <v>87</v>
      </c>
    </row>
    <row r="385" spans="1:6" x14ac:dyDescent="0.2">
      <c r="A385" s="42" t="s">
        <v>51</v>
      </c>
      <c r="B385" s="46">
        <v>7</v>
      </c>
      <c r="C385" s="46">
        <v>54</v>
      </c>
      <c r="D385" s="46" t="s">
        <v>8</v>
      </c>
      <c r="E385" s="46">
        <v>30</v>
      </c>
      <c r="F385" s="43" t="s">
        <v>88</v>
      </c>
    </row>
    <row r="386" spans="1:6" x14ac:dyDescent="0.2">
      <c r="A386" s="42" t="s">
        <v>51</v>
      </c>
      <c r="B386" s="46">
        <v>7</v>
      </c>
      <c r="C386" s="46">
        <v>112</v>
      </c>
      <c r="D386" s="46" t="s">
        <v>5</v>
      </c>
      <c r="E386" s="46">
        <v>52</v>
      </c>
      <c r="F386" s="43" t="s">
        <v>87</v>
      </c>
    </row>
    <row r="387" spans="1:6" x14ac:dyDescent="0.2">
      <c r="A387" s="42" t="s">
        <v>51</v>
      </c>
      <c r="B387" s="46">
        <v>7</v>
      </c>
      <c r="C387" s="46">
        <v>199</v>
      </c>
      <c r="D387" s="46" t="s">
        <v>5</v>
      </c>
      <c r="E387" s="46">
        <v>146</v>
      </c>
      <c r="F387" s="43" t="s">
        <v>88</v>
      </c>
    </row>
    <row r="388" spans="1:6" x14ac:dyDescent="0.2">
      <c r="A388" s="42" t="s">
        <v>51</v>
      </c>
      <c r="B388" s="46">
        <v>7</v>
      </c>
      <c r="C388" s="46">
        <v>296</v>
      </c>
      <c r="D388" s="46" t="s">
        <v>10</v>
      </c>
      <c r="E388" s="46">
        <v>12</v>
      </c>
      <c r="F388" s="43" t="s">
        <v>88</v>
      </c>
    </row>
    <row r="389" spans="1:6" x14ac:dyDescent="0.2">
      <c r="A389" s="42" t="s">
        <v>51</v>
      </c>
      <c r="B389" s="46">
        <v>7</v>
      </c>
      <c r="C389" s="46">
        <v>523</v>
      </c>
      <c r="D389" s="46" t="s">
        <v>9</v>
      </c>
      <c r="E389" s="46">
        <v>7</v>
      </c>
      <c r="F389" s="43" t="s">
        <v>87</v>
      </c>
    </row>
    <row r="390" spans="1:6" x14ac:dyDescent="0.2">
      <c r="A390" s="42" t="s">
        <v>51</v>
      </c>
      <c r="B390" s="46">
        <v>7</v>
      </c>
      <c r="C390" s="46">
        <v>532</v>
      </c>
      <c r="D390" s="46" t="s">
        <v>9</v>
      </c>
      <c r="E390" s="46">
        <v>21</v>
      </c>
      <c r="F390" s="43" t="s">
        <v>88</v>
      </c>
    </row>
    <row r="391" spans="1:6" x14ac:dyDescent="0.2">
      <c r="A391" s="42" t="s">
        <v>51</v>
      </c>
      <c r="B391" s="46">
        <v>8</v>
      </c>
      <c r="C391" s="46">
        <v>1</v>
      </c>
      <c r="D391" s="46" t="s">
        <v>6</v>
      </c>
      <c r="E391" s="46">
        <v>161</v>
      </c>
      <c r="F391" s="43" t="s">
        <v>88</v>
      </c>
    </row>
    <row r="392" spans="1:6" x14ac:dyDescent="0.2">
      <c r="A392" s="42" t="s">
        <v>51</v>
      </c>
      <c r="B392" s="46">
        <v>8</v>
      </c>
      <c r="C392" s="46">
        <v>21</v>
      </c>
      <c r="D392" s="46" t="s">
        <v>10</v>
      </c>
      <c r="E392" s="46">
        <v>18</v>
      </c>
      <c r="F392" s="43" t="s">
        <v>87</v>
      </c>
    </row>
    <row r="393" spans="1:6" x14ac:dyDescent="0.2">
      <c r="A393" s="42" t="s">
        <v>51</v>
      </c>
      <c r="B393" s="46">
        <v>8</v>
      </c>
      <c r="C393" s="46">
        <v>123</v>
      </c>
      <c r="D393" s="46" t="s">
        <v>10</v>
      </c>
      <c r="E393" s="46">
        <v>89</v>
      </c>
      <c r="F393" s="43" t="s">
        <v>88</v>
      </c>
    </row>
    <row r="394" spans="1:6" x14ac:dyDescent="0.2">
      <c r="A394" s="42" t="s">
        <v>51</v>
      </c>
      <c r="B394" s="46">
        <v>8</v>
      </c>
      <c r="C394" s="46">
        <v>131</v>
      </c>
      <c r="D394" s="46" t="s">
        <v>10</v>
      </c>
      <c r="E394" s="46">
        <v>1</v>
      </c>
      <c r="F394" s="43" t="s">
        <v>87</v>
      </c>
    </row>
    <row r="395" spans="1:6" x14ac:dyDescent="0.2">
      <c r="A395" s="42" t="s">
        <v>51</v>
      </c>
      <c r="B395" s="46">
        <v>8</v>
      </c>
      <c r="C395" s="46">
        <v>263</v>
      </c>
      <c r="D395" s="46" t="s">
        <v>7</v>
      </c>
      <c r="E395" s="46">
        <v>9</v>
      </c>
      <c r="F395" s="43" t="s">
        <v>87</v>
      </c>
    </row>
    <row r="396" spans="1:6" x14ac:dyDescent="0.2">
      <c r="A396" s="42" t="s">
        <v>51</v>
      </c>
      <c r="B396" s="46">
        <v>8</v>
      </c>
      <c r="C396" s="46">
        <v>264</v>
      </c>
      <c r="D396" s="46" t="s">
        <v>7</v>
      </c>
      <c r="E396" s="46">
        <v>22</v>
      </c>
      <c r="F396" s="43" t="s">
        <v>88</v>
      </c>
    </row>
    <row r="397" spans="1:6" x14ac:dyDescent="0.2">
      <c r="A397" s="42" t="s">
        <v>51</v>
      </c>
      <c r="B397" s="46">
        <v>8</v>
      </c>
      <c r="C397" s="46">
        <v>418</v>
      </c>
      <c r="D397" s="46" t="s">
        <v>6</v>
      </c>
      <c r="E397" s="46">
        <v>56</v>
      </c>
      <c r="F397" s="43" t="s">
        <v>88</v>
      </c>
    </row>
    <row r="398" spans="1:6" x14ac:dyDescent="0.2">
      <c r="A398" s="42" t="s">
        <v>51</v>
      </c>
      <c r="B398" s="46">
        <v>8</v>
      </c>
      <c r="C398" s="46">
        <v>570</v>
      </c>
      <c r="D398" s="46" t="s">
        <v>5</v>
      </c>
      <c r="E398" s="46">
        <v>81</v>
      </c>
      <c r="F398" s="43" t="s">
        <v>88</v>
      </c>
    </row>
    <row r="399" spans="1:6" x14ac:dyDescent="0.2">
      <c r="A399" s="42" t="s">
        <v>51</v>
      </c>
      <c r="B399" s="46">
        <v>8</v>
      </c>
      <c r="C399" s="46">
        <v>583</v>
      </c>
      <c r="D399" s="46" t="s">
        <v>5</v>
      </c>
      <c r="E399" s="46">
        <v>1</v>
      </c>
      <c r="F399" s="43" t="s">
        <v>88</v>
      </c>
    </row>
    <row r="400" spans="1:6" x14ac:dyDescent="0.2">
      <c r="A400" s="42" t="s">
        <v>51</v>
      </c>
      <c r="B400" s="46">
        <v>8</v>
      </c>
      <c r="C400" s="46">
        <v>584</v>
      </c>
      <c r="D400" s="46" t="s">
        <v>5</v>
      </c>
      <c r="E400" s="46">
        <v>7</v>
      </c>
      <c r="F400" s="43" t="s">
        <v>87</v>
      </c>
    </row>
    <row r="401" spans="1:6" x14ac:dyDescent="0.2">
      <c r="A401" s="42" t="s">
        <v>51</v>
      </c>
      <c r="B401" s="46">
        <v>9</v>
      </c>
      <c r="C401" s="46">
        <v>3</v>
      </c>
      <c r="D401" s="46" t="s">
        <v>6</v>
      </c>
      <c r="E401" s="46">
        <v>107</v>
      </c>
      <c r="F401" s="43" t="s">
        <v>88</v>
      </c>
    </row>
    <row r="402" spans="1:6" x14ac:dyDescent="0.2">
      <c r="A402" s="42" t="s">
        <v>51</v>
      </c>
      <c r="B402" s="46">
        <v>9</v>
      </c>
      <c r="C402" s="46">
        <v>3</v>
      </c>
      <c r="D402" s="46" t="s">
        <v>5</v>
      </c>
      <c r="E402" s="46">
        <v>84</v>
      </c>
      <c r="F402" s="43" t="s">
        <v>87</v>
      </c>
    </row>
    <row r="403" spans="1:6" x14ac:dyDescent="0.2">
      <c r="A403" s="42" t="s">
        <v>51</v>
      </c>
      <c r="B403" s="46">
        <v>9</v>
      </c>
      <c r="C403" s="46">
        <v>15</v>
      </c>
      <c r="D403" s="46" t="s">
        <v>6</v>
      </c>
      <c r="E403" s="46">
        <v>20</v>
      </c>
      <c r="F403" s="43" t="s">
        <v>87</v>
      </c>
    </row>
    <row r="404" spans="1:6" x14ac:dyDescent="0.2">
      <c r="A404" s="42" t="s">
        <v>51</v>
      </c>
      <c r="B404" s="46">
        <v>9</v>
      </c>
      <c r="C404" s="46">
        <v>145</v>
      </c>
      <c r="D404" s="46" t="s">
        <v>7</v>
      </c>
      <c r="E404" s="46">
        <v>12</v>
      </c>
      <c r="F404" s="43" t="s">
        <v>87</v>
      </c>
    </row>
    <row r="405" spans="1:6" x14ac:dyDescent="0.2">
      <c r="A405" s="42" t="s">
        <v>51</v>
      </c>
      <c r="B405" s="46">
        <v>9</v>
      </c>
      <c r="C405" s="46">
        <v>162</v>
      </c>
      <c r="D405" s="46" t="s">
        <v>7</v>
      </c>
      <c r="E405" s="46">
        <v>2</v>
      </c>
      <c r="F405" s="43" t="s">
        <v>87</v>
      </c>
    </row>
    <row r="406" spans="1:6" x14ac:dyDescent="0.2">
      <c r="A406" s="42" t="s">
        <v>51</v>
      </c>
      <c r="B406" s="46">
        <v>9</v>
      </c>
      <c r="C406" s="46">
        <v>164</v>
      </c>
      <c r="D406" s="46" t="s">
        <v>7</v>
      </c>
      <c r="E406" s="46">
        <v>249</v>
      </c>
      <c r="F406" s="43" t="s">
        <v>88</v>
      </c>
    </row>
    <row r="407" spans="1:6" x14ac:dyDescent="0.2">
      <c r="A407" s="42" t="s">
        <v>51</v>
      </c>
      <c r="B407" s="46">
        <v>9</v>
      </c>
      <c r="C407" s="46">
        <v>188</v>
      </c>
      <c r="D407" s="46" t="s">
        <v>8</v>
      </c>
      <c r="E407" s="46">
        <v>35</v>
      </c>
      <c r="F407" s="43" t="s">
        <v>87</v>
      </c>
    </row>
    <row r="408" spans="1:6" x14ac:dyDescent="0.2">
      <c r="A408" s="43" t="s">
        <v>93</v>
      </c>
      <c r="B408" s="46">
        <v>9</v>
      </c>
      <c r="C408" s="46">
        <v>189</v>
      </c>
      <c r="D408" s="46" t="s">
        <v>8</v>
      </c>
      <c r="E408" s="46">
        <v>32</v>
      </c>
    </row>
    <row r="409" spans="1:6" x14ac:dyDescent="0.2">
      <c r="A409" s="42" t="s">
        <v>51</v>
      </c>
      <c r="B409" s="46">
        <v>9</v>
      </c>
      <c r="C409" s="46">
        <v>250</v>
      </c>
      <c r="D409" s="46" t="s">
        <v>9</v>
      </c>
      <c r="E409" s="46">
        <v>63</v>
      </c>
      <c r="F409" s="43" t="s">
        <v>87</v>
      </c>
    </row>
    <row r="410" spans="1:6" x14ac:dyDescent="0.2">
      <c r="A410" s="42" t="s">
        <v>51</v>
      </c>
      <c r="B410" s="46">
        <v>9</v>
      </c>
      <c r="C410" s="46">
        <v>407</v>
      </c>
      <c r="D410" s="46" t="s">
        <v>10</v>
      </c>
      <c r="E410" s="46">
        <v>139</v>
      </c>
      <c r="F410" s="43" t="s">
        <v>88</v>
      </c>
    </row>
    <row r="411" spans="1:6" x14ac:dyDescent="0.2">
      <c r="A411" s="42" t="s">
        <v>51</v>
      </c>
      <c r="B411" s="46">
        <v>9</v>
      </c>
      <c r="C411" s="46">
        <v>501</v>
      </c>
      <c r="D411" s="46" t="s">
        <v>7</v>
      </c>
      <c r="E411" s="46">
        <v>5</v>
      </c>
      <c r="F411" s="43" t="s">
        <v>87</v>
      </c>
    </row>
    <row r="412" spans="1:6" x14ac:dyDescent="0.2">
      <c r="A412" s="42" t="s">
        <v>51</v>
      </c>
      <c r="B412" s="46">
        <v>9</v>
      </c>
      <c r="C412" s="46">
        <v>516</v>
      </c>
      <c r="D412" s="46" t="s">
        <v>6</v>
      </c>
      <c r="E412" s="46">
        <v>50</v>
      </c>
      <c r="F412" s="43" t="s">
        <v>88</v>
      </c>
    </row>
    <row r="413" spans="1:6" x14ac:dyDescent="0.2">
      <c r="A413" s="42" t="s">
        <v>51</v>
      </c>
      <c r="B413" s="46">
        <v>9</v>
      </c>
      <c r="C413" s="46">
        <v>517</v>
      </c>
      <c r="D413" s="46" t="s">
        <v>6</v>
      </c>
      <c r="E413" s="46">
        <v>10</v>
      </c>
      <c r="F413" s="43" t="s">
        <v>87</v>
      </c>
    </row>
    <row r="414" spans="1:6" x14ac:dyDescent="0.2">
      <c r="A414" s="42" t="s">
        <v>51</v>
      </c>
      <c r="B414" s="46">
        <v>10</v>
      </c>
      <c r="C414" s="46">
        <v>1</v>
      </c>
      <c r="D414" s="46" t="s">
        <v>6</v>
      </c>
      <c r="E414" s="46">
        <v>217</v>
      </c>
      <c r="F414" s="43" t="s">
        <v>88</v>
      </c>
    </row>
    <row r="415" spans="1:6" x14ac:dyDescent="0.2">
      <c r="A415" s="42" t="s">
        <v>51</v>
      </c>
      <c r="B415" s="46">
        <v>10</v>
      </c>
      <c r="C415" s="46">
        <v>1</v>
      </c>
      <c r="D415" s="46" t="s">
        <v>5</v>
      </c>
      <c r="E415" s="46">
        <v>201</v>
      </c>
      <c r="F415" s="43" t="s">
        <v>87</v>
      </c>
    </row>
    <row r="416" spans="1:6" x14ac:dyDescent="0.2">
      <c r="A416" s="42" t="s">
        <v>51</v>
      </c>
      <c r="B416" s="46">
        <v>10</v>
      </c>
      <c r="C416" s="46">
        <v>56</v>
      </c>
      <c r="D416" s="46" t="s">
        <v>7</v>
      </c>
      <c r="E416" s="46">
        <v>22</v>
      </c>
      <c r="F416" s="43" t="s">
        <v>88</v>
      </c>
    </row>
    <row r="417" spans="1:6" x14ac:dyDescent="0.2">
      <c r="A417" s="42" t="s">
        <v>51</v>
      </c>
      <c r="B417" s="46">
        <v>10</v>
      </c>
      <c r="C417" s="46">
        <v>57</v>
      </c>
      <c r="D417" s="46" t="s">
        <v>7</v>
      </c>
      <c r="E417" s="46">
        <v>23</v>
      </c>
      <c r="F417" s="43" t="s">
        <v>87</v>
      </c>
    </row>
    <row r="418" spans="1:6" x14ac:dyDescent="0.2">
      <c r="A418" s="42" t="s">
        <v>51</v>
      </c>
      <c r="B418" s="46">
        <v>10</v>
      </c>
      <c r="C418" s="46">
        <v>191</v>
      </c>
      <c r="D418" s="46" t="s">
        <v>10</v>
      </c>
      <c r="E418" s="46">
        <v>10</v>
      </c>
      <c r="F418" s="43" t="s">
        <v>88</v>
      </c>
    </row>
    <row r="419" spans="1:6" x14ac:dyDescent="0.2">
      <c r="A419" s="42" t="s">
        <v>51</v>
      </c>
      <c r="B419" s="46">
        <v>10</v>
      </c>
      <c r="C419" s="46">
        <v>464</v>
      </c>
      <c r="D419" s="46" t="s">
        <v>7</v>
      </c>
      <c r="E419" s="46">
        <v>42</v>
      </c>
      <c r="F419" s="43" t="s">
        <v>88</v>
      </c>
    </row>
    <row r="420" spans="1:6" x14ac:dyDescent="0.2">
      <c r="A420" s="42" t="s">
        <v>51</v>
      </c>
      <c r="B420" s="46">
        <v>10</v>
      </c>
      <c r="C420" s="46">
        <v>465</v>
      </c>
      <c r="D420" s="46" t="s">
        <v>7</v>
      </c>
      <c r="E420" s="46">
        <v>24</v>
      </c>
      <c r="F420" s="43" t="s">
        <v>87</v>
      </c>
    </row>
    <row r="421" spans="1:6" x14ac:dyDescent="0.2">
      <c r="A421" s="42" t="s">
        <v>51</v>
      </c>
      <c r="B421" s="46">
        <v>10</v>
      </c>
      <c r="C421" s="46">
        <v>512</v>
      </c>
      <c r="D421" s="46" t="s">
        <v>6</v>
      </c>
      <c r="E421" s="46">
        <v>28</v>
      </c>
      <c r="F421" s="43" t="s">
        <v>88</v>
      </c>
    </row>
    <row r="422" spans="1:6" x14ac:dyDescent="0.2">
      <c r="A422" s="42" t="s">
        <v>51</v>
      </c>
      <c r="B422" s="46">
        <v>10</v>
      </c>
      <c r="C422" s="46">
        <v>607</v>
      </c>
      <c r="D422" s="46" t="s">
        <v>5</v>
      </c>
      <c r="E422" s="46">
        <v>47</v>
      </c>
      <c r="F422" s="43" t="s">
        <v>88</v>
      </c>
    </row>
    <row r="423" spans="1:6" x14ac:dyDescent="0.2">
      <c r="A423" s="42" t="s">
        <v>59</v>
      </c>
      <c r="B423" s="46">
        <v>1</v>
      </c>
      <c r="C423" s="46">
        <v>19</v>
      </c>
      <c r="D423" s="46" t="s">
        <v>6</v>
      </c>
      <c r="E423" s="46">
        <v>94</v>
      </c>
    </row>
    <row r="424" spans="1:6" x14ac:dyDescent="0.2">
      <c r="A424" s="42" t="s">
        <v>59</v>
      </c>
      <c r="B424" s="46">
        <v>1</v>
      </c>
      <c r="C424" s="46">
        <v>30</v>
      </c>
      <c r="D424" s="46" t="s">
        <v>6</v>
      </c>
      <c r="E424" s="46">
        <v>2</v>
      </c>
    </row>
    <row r="425" spans="1:6" x14ac:dyDescent="0.2">
      <c r="A425" s="42" t="s">
        <v>59</v>
      </c>
      <c r="B425" s="46">
        <v>1</v>
      </c>
      <c r="C425" s="46">
        <v>34</v>
      </c>
      <c r="D425" s="46" t="s">
        <v>8</v>
      </c>
      <c r="E425" s="46">
        <v>37</v>
      </c>
    </row>
    <row r="426" spans="1:6" x14ac:dyDescent="0.2">
      <c r="A426" s="42" t="s">
        <v>59</v>
      </c>
      <c r="B426" s="46">
        <v>1</v>
      </c>
      <c r="C426" s="46">
        <v>146</v>
      </c>
      <c r="D426" s="46" t="s">
        <v>7</v>
      </c>
      <c r="E426" s="46">
        <v>214</v>
      </c>
    </row>
    <row r="427" spans="1:6" x14ac:dyDescent="0.2">
      <c r="A427" s="42" t="s">
        <v>59</v>
      </c>
      <c r="B427" s="46">
        <v>1</v>
      </c>
      <c r="C427" s="46">
        <v>151</v>
      </c>
      <c r="D427" s="46" t="s">
        <v>7</v>
      </c>
      <c r="E427" s="46">
        <v>43</v>
      </c>
    </row>
    <row r="428" spans="1:6" x14ac:dyDescent="0.2">
      <c r="A428" s="42" t="s">
        <v>59</v>
      </c>
      <c r="B428" s="46">
        <v>1</v>
      </c>
      <c r="C428" s="46">
        <v>292</v>
      </c>
      <c r="D428" s="46" t="s">
        <v>7</v>
      </c>
      <c r="E428" s="46">
        <v>9</v>
      </c>
    </row>
    <row r="429" spans="1:6" x14ac:dyDescent="0.2">
      <c r="A429" s="42" t="s">
        <v>59</v>
      </c>
      <c r="B429" s="46">
        <v>1</v>
      </c>
      <c r="C429" s="46">
        <v>509</v>
      </c>
      <c r="D429" s="46" t="s">
        <v>6</v>
      </c>
      <c r="E429" s="46">
        <v>18</v>
      </c>
    </row>
    <row r="430" spans="1:6" x14ac:dyDescent="0.2">
      <c r="A430" s="42" t="s">
        <v>59</v>
      </c>
      <c r="B430" s="46">
        <v>1</v>
      </c>
      <c r="C430" s="46">
        <v>510</v>
      </c>
      <c r="D430" s="46" t="s">
        <v>8</v>
      </c>
      <c r="E430" s="46">
        <v>24</v>
      </c>
    </row>
    <row r="431" spans="1:6" x14ac:dyDescent="0.2">
      <c r="A431" s="42" t="s">
        <v>59</v>
      </c>
      <c r="B431" s="46">
        <v>1</v>
      </c>
      <c r="C431" s="46">
        <v>512</v>
      </c>
      <c r="D431" s="46" t="s">
        <v>8</v>
      </c>
      <c r="E431" s="46">
        <v>14</v>
      </c>
    </row>
    <row r="432" spans="1:6" x14ac:dyDescent="0.2">
      <c r="A432" s="42" t="s">
        <v>59</v>
      </c>
      <c r="B432" s="46">
        <v>2</v>
      </c>
      <c r="C432" s="46">
        <v>1</v>
      </c>
      <c r="D432" s="46" t="s">
        <v>6</v>
      </c>
      <c r="E432" s="46">
        <v>68</v>
      </c>
    </row>
    <row r="433" spans="1:5" x14ac:dyDescent="0.2">
      <c r="A433" s="42" t="s">
        <v>59</v>
      </c>
      <c r="B433" s="46">
        <v>2</v>
      </c>
      <c r="C433" s="46">
        <v>3</v>
      </c>
      <c r="D433" s="46" t="s">
        <v>6</v>
      </c>
      <c r="E433" s="46">
        <v>27</v>
      </c>
    </row>
    <row r="434" spans="1:5" x14ac:dyDescent="0.2">
      <c r="A434" s="42" t="s">
        <v>59</v>
      </c>
      <c r="B434" s="46">
        <v>2</v>
      </c>
      <c r="C434" s="46">
        <v>24</v>
      </c>
      <c r="D434" s="46" t="s">
        <v>5</v>
      </c>
      <c r="E434" s="46">
        <v>47</v>
      </c>
    </row>
    <row r="435" spans="1:5" x14ac:dyDescent="0.2">
      <c r="A435" s="42" t="s">
        <v>59</v>
      </c>
      <c r="B435" s="46">
        <v>2</v>
      </c>
      <c r="C435" s="46">
        <v>53</v>
      </c>
      <c r="D435" s="46" t="s">
        <v>6</v>
      </c>
      <c r="E435" s="46">
        <v>74</v>
      </c>
    </row>
    <row r="436" spans="1:5" x14ac:dyDescent="0.2">
      <c r="A436" s="42" t="s">
        <v>59</v>
      </c>
      <c r="B436" s="46">
        <v>2</v>
      </c>
      <c r="C436" s="46">
        <v>213</v>
      </c>
      <c r="D436" s="46" t="s">
        <v>7</v>
      </c>
      <c r="E436" s="46">
        <v>12</v>
      </c>
    </row>
    <row r="437" spans="1:5" x14ac:dyDescent="0.2">
      <c r="A437" s="42" t="s">
        <v>59</v>
      </c>
      <c r="B437" s="46">
        <v>2</v>
      </c>
      <c r="C437" s="46">
        <v>215</v>
      </c>
      <c r="D437" s="46" t="s">
        <v>7</v>
      </c>
      <c r="E437" s="46">
        <v>99</v>
      </c>
    </row>
    <row r="438" spans="1:5" x14ac:dyDescent="0.2">
      <c r="A438" s="42" t="s">
        <v>59</v>
      </c>
      <c r="B438" s="46">
        <v>2</v>
      </c>
      <c r="C438" s="46">
        <v>218</v>
      </c>
      <c r="D438" s="46" t="s">
        <v>7</v>
      </c>
      <c r="E438" s="46">
        <v>7</v>
      </c>
    </row>
    <row r="439" spans="1:5" x14ac:dyDescent="0.2">
      <c r="A439" s="42" t="s">
        <v>59</v>
      </c>
      <c r="B439" s="46">
        <v>2</v>
      </c>
      <c r="C439" s="46">
        <v>552</v>
      </c>
      <c r="D439" s="46" t="s">
        <v>6</v>
      </c>
      <c r="E439" s="46">
        <v>28</v>
      </c>
    </row>
    <row r="440" spans="1:5" x14ac:dyDescent="0.2">
      <c r="A440" s="42" t="s">
        <v>59</v>
      </c>
      <c r="B440" s="46">
        <v>3</v>
      </c>
      <c r="C440" s="46">
        <v>2</v>
      </c>
      <c r="D440" s="46" t="s">
        <v>8</v>
      </c>
      <c r="E440" s="46">
        <v>24</v>
      </c>
    </row>
    <row r="441" spans="1:5" x14ac:dyDescent="0.2">
      <c r="A441" s="42" t="s">
        <v>59</v>
      </c>
      <c r="B441" s="46">
        <v>3</v>
      </c>
      <c r="C441" s="46">
        <v>4</v>
      </c>
      <c r="D441" s="46" t="s">
        <v>8</v>
      </c>
      <c r="E441" s="46">
        <v>229</v>
      </c>
    </row>
    <row r="442" spans="1:5" x14ac:dyDescent="0.2">
      <c r="A442" s="42" t="s">
        <v>59</v>
      </c>
      <c r="B442" s="46">
        <v>3</v>
      </c>
      <c r="C442" s="46">
        <v>4</v>
      </c>
      <c r="D442" s="46" t="s">
        <v>7</v>
      </c>
      <c r="E442" s="46">
        <v>162</v>
      </c>
    </row>
    <row r="443" spans="1:5" x14ac:dyDescent="0.2">
      <c r="A443" s="42" t="s">
        <v>59</v>
      </c>
      <c r="B443" s="46">
        <v>3</v>
      </c>
      <c r="C443" s="46">
        <v>527</v>
      </c>
      <c r="D443" s="46" t="s">
        <v>6</v>
      </c>
      <c r="E443" s="46">
        <v>34</v>
      </c>
    </row>
    <row r="444" spans="1:5" x14ac:dyDescent="0.2">
      <c r="A444" s="42" t="s">
        <v>59</v>
      </c>
      <c r="B444" s="46">
        <v>4</v>
      </c>
      <c r="C444" s="46">
        <v>6</v>
      </c>
      <c r="D444" s="46" t="s">
        <v>6</v>
      </c>
      <c r="E444" s="46">
        <v>59</v>
      </c>
    </row>
    <row r="445" spans="1:5" x14ac:dyDescent="0.2">
      <c r="A445" s="42" t="s">
        <v>59</v>
      </c>
      <c r="B445" s="46">
        <v>4</v>
      </c>
      <c r="C445" s="46">
        <v>12</v>
      </c>
      <c r="D445" s="46" t="s">
        <v>8</v>
      </c>
      <c r="E445" s="46">
        <v>60</v>
      </c>
    </row>
    <row r="446" spans="1:5" x14ac:dyDescent="0.2">
      <c r="A446" s="42" t="s">
        <v>59</v>
      </c>
      <c r="B446" s="46">
        <v>4</v>
      </c>
      <c r="C446" s="46">
        <v>55</v>
      </c>
      <c r="D446" s="46" t="s">
        <v>5</v>
      </c>
      <c r="E446" s="46">
        <v>38</v>
      </c>
    </row>
    <row r="447" spans="1:5" x14ac:dyDescent="0.2">
      <c r="A447" s="42" t="s">
        <v>59</v>
      </c>
      <c r="B447" s="46">
        <v>4</v>
      </c>
      <c r="C447" s="46">
        <v>122</v>
      </c>
      <c r="D447" s="46" t="s">
        <v>7</v>
      </c>
      <c r="E447" s="46">
        <v>21</v>
      </c>
    </row>
    <row r="448" spans="1:5" x14ac:dyDescent="0.2">
      <c r="A448" s="42" t="s">
        <v>59</v>
      </c>
      <c r="B448" s="46">
        <v>5</v>
      </c>
      <c r="C448" s="46">
        <v>2</v>
      </c>
      <c r="D448" s="46" t="s">
        <v>5</v>
      </c>
      <c r="E448" s="46">
        <v>76</v>
      </c>
    </row>
    <row r="449" spans="1:5" x14ac:dyDescent="0.2">
      <c r="A449" s="42" t="s">
        <v>59</v>
      </c>
      <c r="B449" s="46">
        <v>5</v>
      </c>
      <c r="C449" s="46">
        <v>3</v>
      </c>
      <c r="D449" s="46" t="s">
        <v>6</v>
      </c>
      <c r="E449" s="46">
        <v>86</v>
      </c>
    </row>
    <row r="450" spans="1:5" x14ac:dyDescent="0.2">
      <c r="A450" s="42" t="s">
        <v>59</v>
      </c>
      <c r="B450" s="46">
        <v>5</v>
      </c>
      <c r="C450" s="46">
        <v>23</v>
      </c>
      <c r="D450" s="46" t="s">
        <v>7</v>
      </c>
      <c r="E450" s="46">
        <v>40</v>
      </c>
    </row>
    <row r="451" spans="1:5" x14ac:dyDescent="0.2">
      <c r="A451" s="42" t="s">
        <v>59</v>
      </c>
      <c r="B451" s="46">
        <v>5</v>
      </c>
      <c r="C451" s="46">
        <v>24</v>
      </c>
      <c r="D451" s="46" t="s">
        <v>7</v>
      </c>
      <c r="E451" s="46">
        <v>9</v>
      </c>
    </row>
    <row r="452" spans="1:5" x14ac:dyDescent="0.2">
      <c r="A452" s="43" t="s">
        <v>94</v>
      </c>
      <c r="B452" s="46">
        <v>5</v>
      </c>
      <c r="C452" s="46">
        <v>34</v>
      </c>
      <c r="D452" s="46" t="s">
        <v>8</v>
      </c>
      <c r="E452" s="46">
        <v>21</v>
      </c>
    </row>
    <row r="453" spans="1:5" x14ac:dyDescent="0.2">
      <c r="A453" s="42" t="s">
        <v>59</v>
      </c>
      <c r="B453" s="46">
        <v>5</v>
      </c>
      <c r="C453" s="46">
        <v>49</v>
      </c>
      <c r="D453" s="46" t="s">
        <v>5</v>
      </c>
      <c r="E453" s="46">
        <v>1</v>
      </c>
    </row>
    <row r="454" spans="1:5" x14ac:dyDescent="0.2">
      <c r="A454" s="42" t="s">
        <v>59</v>
      </c>
      <c r="B454" s="46">
        <v>5</v>
      </c>
      <c r="C454" s="46">
        <v>55</v>
      </c>
      <c r="D454" s="46" t="s">
        <v>5</v>
      </c>
      <c r="E454" s="46">
        <v>3</v>
      </c>
    </row>
    <row r="455" spans="1:5" x14ac:dyDescent="0.2">
      <c r="A455" s="42" t="s">
        <v>59</v>
      </c>
      <c r="B455" s="46">
        <v>5</v>
      </c>
      <c r="C455" s="46">
        <v>354</v>
      </c>
      <c r="D455" s="46" t="s">
        <v>6</v>
      </c>
      <c r="E455" s="46">
        <v>74</v>
      </c>
    </row>
    <row r="456" spans="1:5" x14ac:dyDescent="0.2">
      <c r="A456" s="42" t="s">
        <v>59</v>
      </c>
      <c r="B456" s="46">
        <v>6</v>
      </c>
      <c r="C456" s="46">
        <v>3</v>
      </c>
      <c r="D456" s="46" t="s">
        <v>5</v>
      </c>
      <c r="E456" s="46">
        <v>4</v>
      </c>
    </row>
    <row r="457" spans="1:5" x14ac:dyDescent="0.2">
      <c r="A457" s="42" t="s">
        <v>59</v>
      </c>
      <c r="B457" s="46">
        <v>6</v>
      </c>
      <c r="C457" s="46">
        <v>4</v>
      </c>
      <c r="D457" s="46" t="s">
        <v>6</v>
      </c>
      <c r="E457" s="46">
        <v>109</v>
      </c>
    </row>
    <row r="458" spans="1:5" x14ac:dyDescent="0.2">
      <c r="A458" s="42" t="s">
        <v>59</v>
      </c>
      <c r="B458" s="46">
        <v>6</v>
      </c>
      <c r="C458" s="46">
        <v>7</v>
      </c>
      <c r="D458" s="46" t="s">
        <v>5</v>
      </c>
      <c r="E458" s="46">
        <v>69</v>
      </c>
    </row>
    <row r="459" spans="1:5" x14ac:dyDescent="0.2">
      <c r="A459" s="42" t="s">
        <v>59</v>
      </c>
      <c r="B459" s="46">
        <v>6</v>
      </c>
      <c r="C459" s="46">
        <v>17</v>
      </c>
      <c r="D459" s="46" t="s">
        <v>8</v>
      </c>
      <c r="E459" s="46">
        <v>162</v>
      </c>
    </row>
    <row r="460" spans="1:5" x14ac:dyDescent="0.2">
      <c r="A460" s="42" t="s">
        <v>59</v>
      </c>
      <c r="B460" s="46">
        <v>6</v>
      </c>
      <c r="C460" s="46">
        <v>105</v>
      </c>
      <c r="D460" s="46" t="s">
        <v>7</v>
      </c>
      <c r="E460" s="46">
        <v>31</v>
      </c>
    </row>
    <row r="461" spans="1:5" x14ac:dyDescent="0.2">
      <c r="A461" s="42" t="s">
        <v>59</v>
      </c>
      <c r="B461" s="46">
        <v>6</v>
      </c>
      <c r="C461" s="46">
        <v>219</v>
      </c>
      <c r="D461" s="46" t="s">
        <v>5</v>
      </c>
      <c r="E461" s="46">
        <v>163</v>
      </c>
    </row>
    <row r="462" spans="1:5" x14ac:dyDescent="0.2">
      <c r="A462" s="42" t="s">
        <v>59</v>
      </c>
      <c r="B462" s="46">
        <v>6</v>
      </c>
      <c r="C462" s="46">
        <v>224</v>
      </c>
      <c r="D462" s="46" t="s">
        <v>5</v>
      </c>
      <c r="E462" s="46">
        <v>13</v>
      </c>
    </row>
    <row r="463" spans="1:5" x14ac:dyDescent="0.2">
      <c r="A463" s="42" t="s">
        <v>59</v>
      </c>
      <c r="B463" s="46">
        <v>7</v>
      </c>
      <c r="C463" s="46">
        <v>1</v>
      </c>
      <c r="D463" s="46" t="s">
        <v>5</v>
      </c>
      <c r="E463" s="46">
        <v>92</v>
      </c>
    </row>
    <row r="464" spans="1:5" x14ac:dyDescent="0.2">
      <c r="A464" s="42" t="s">
        <v>59</v>
      </c>
      <c r="B464" s="46">
        <v>7</v>
      </c>
      <c r="C464" s="46">
        <v>2</v>
      </c>
      <c r="D464" s="46" t="s">
        <v>8</v>
      </c>
      <c r="E464" s="46">
        <v>38</v>
      </c>
    </row>
    <row r="465" spans="1:5" x14ac:dyDescent="0.2">
      <c r="A465" s="42" t="s">
        <v>59</v>
      </c>
      <c r="B465" s="46">
        <v>7</v>
      </c>
      <c r="C465" s="46">
        <v>3</v>
      </c>
      <c r="D465" s="46" t="s">
        <v>5</v>
      </c>
      <c r="E465" s="46">
        <v>10</v>
      </c>
    </row>
    <row r="466" spans="1:5" x14ac:dyDescent="0.2">
      <c r="A466" s="42" t="s">
        <v>59</v>
      </c>
      <c r="B466" s="46">
        <v>7</v>
      </c>
      <c r="C466" s="46">
        <v>28</v>
      </c>
      <c r="D466" s="46" t="s">
        <v>7</v>
      </c>
      <c r="E466" s="46">
        <v>51</v>
      </c>
    </row>
    <row r="467" spans="1:5" x14ac:dyDescent="0.2">
      <c r="A467" s="42" t="s">
        <v>59</v>
      </c>
      <c r="B467" s="46">
        <v>7</v>
      </c>
      <c r="C467" s="46">
        <v>29</v>
      </c>
      <c r="D467" s="46" t="s">
        <v>7</v>
      </c>
      <c r="E467" s="46">
        <v>64</v>
      </c>
    </row>
    <row r="468" spans="1:5" x14ac:dyDescent="0.2">
      <c r="A468" s="42" t="s">
        <v>59</v>
      </c>
      <c r="B468" s="46">
        <v>7</v>
      </c>
      <c r="C468" s="46">
        <v>45</v>
      </c>
      <c r="D468" s="46" t="s">
        <v>5</v>
      </c>
      <c r="E468" s="46">
        <v>22</v>
      </c>
    </row>
    <row r="469" spans="1:5" x14ac:dyDescent="0.2">
      <c r="A469" s="42" t="s">
        <v>59</v>
      </c>
      <c r="B469" s="46">
        <v>7</v>
      </c>
      <c r="C469" s="46">
        <v>47</v>
      </c>
      <c r="D469" s="46" t="s">
        <v>5</v>
      </c>
      <c r="E469" s="46">
        <v>18</v>
      </c>
    </row>
    <row r="470" spans="1:5" x14ac:dyDescent="0.2">
      <c r="A470" s="42" t="s">
        <v>59</v>
      </c>
      <c r="B470" s="46">
        <v>7</v>
      </c>
      <c r="C470" s="46">
        <v>240</v>
      </c>
      <c r="D470" s="46" t="s">
        <v>8</v>
      </c>
      <c r="E470" s="46">
        <v>22</v>
      </c>
    </row>
    <row r="471" spans="1:5" x14ac:dyDescent="0.2">
      <c r="A471" s="43" t="s">
        <v>94</v>
      </c>
      <c r="B471" s="46">
        <v>7</v>
      </c>
      <c r="C471" s="46">
        <v>241</v>
      </c>
      <c r="D471" s="46" t="s">
        <v>8</v>
      </c>
      <c r="E471" s="46">
        <v>10</v>
      </c>
    </row>
    <row r="472" spans="1:5" x14ac:dyDescent="0.2">
      <c r="A472" s="42" t="s">
        <v>59</v>
      </c>
      <c r="B472" s="46">
        <v>7</v>
      </c>
      <c r="C472" s="46">
        <v>533</v>
      </c>
      <c r="D472" s="46" t="s">
        <v>6</v>
      </c>
      <c r="E472" s="46">
        <v>71</v>
      </c>
    </row>
    <row r="473" spans="1:5" x14ac:dyDescent="0.2">
      <c r="A473" s="42" t="s">
        <v>59</v>
      </c>
      <c r="B473" s="46">
        <v>8</v>
      </c>
      <c r="C473" s="46">
        <v>1</v>
      </c>
      <c r="D473" s="46" t="s">
        <v>5</v>
      </c>
      <c r="E473" s="46">
        <v>98</v>
      </c>
    </row>
    <row r="474" spans="1:5" x14ac:dyDescent="0.2">
      <c r="A474" s="42" t="s">
        <v>59</v>
      </c>
      <c r="B474" s="46">
        <v>8</v>
      </c>
      <c r="C474" s="46">
        <v>11</v>
      </c>
      <c r="D474" s="46" t="s">
        <v>8</v>
      </c>
      <c r="E474" s="46">
        <v>13</v>
      </c>
    </row>
    <row r="475" spans="1:5" x14ac:dyDescent="0.2">
      <c r="A475" s="43" t="s">
        <v>94</v>
      </c>
      <c r="B475" s="46">
        <v>8</v>
      </c>
      <c r="C475" s="46">
        <v>12</v>
      </c>
      <c r="D475" s="46" t="s">
        <v>8</v>
      </c>
      <c r="E475" s="46">
        <v>8</v>
      </c>
    </row>
    <row r="476" spans="1:5" x14ac:dyDescent="0.2">
      <c r="A476" s="42" t="s">
        <v>59</v>
      </c>
      <c r="B476" s="46">
        <v>8</v>
      </c>
      <c r="C476" s="46">
        <v>20</v>
      </c>
      <c r="D476" s="46" t="s">
        <v>6</v>
      </c>
      <c r="E476" s="46">
        <v>73</v>
      </c>
    </row>
    <row r="477" spans="1:5" x14ac:dyDescent="0.2">
      <c r="A477" s="42" t="s">
        <v>59</v>
      </c>
      <c r="B477" s="46">
        <v>8</v>
      </c>
      <c r="C477" s="46">
        <v>410</v>
      </c>
      <c r="D477" s="46" t="s">
        <v>5</v>
      </c>
      <c r="E477" s="46">
        <v>9</v>
      </c>
    </row>
    <row r="478" spans="1:5" x14ac:dyDescent="0.2">
      <c r="A478" s="42" t="s">
        <v>59</v>
      </c>
      <c r="B478" s="46">
        <v>8</v>
      </c>
      <c r="C478" s="46">
        <v>447</v>
      </c>
      <c r="D478" s="46" t="s">
        <v>6</v>
      </c>
      <c r="E478" s="46">
        <v>41</v>
      </c>
    </row>
    <row r="479" spans="1:5" x14ac:dyDescent="0.2">
      <c r="A479" s="42" t="s">
        <v>59</v>
      </c>
      <c r="B479" s="46">
        <v>9</v>
      </c>
      <c r="C479" s="46">
        <v>2</v>
      </c>
      <c r="D479" s="46" t="s">
        <v>8</v>
      </c>
      <c r="E479" s="46">
        <v>40</v>
      </c>
    </row>
    <row r="480" spans="1:5" x14ac:dyDescent="0.2">
      <c r="A480" s="42" t="s">
        <v>59</v>
      </c>
      <c r="B480" s="46">
        <v>9</v>
      </c>
      <c r="C480" s="46">
        <v>4</v>
      </c>
      <c r="D480" s="46" t="s">
        <v>5</v>
      </c>
      <c r="E480" s="46">
        <v>92</v>
      </c>
    </row>
    <row r="481" spans="1:5" x14ac:dyDescent="0.2">
      <c r="A481" s="42" t="s">
        <v>59</v>
      </c>
      <c r="B481" s="46">
        <v>9</v>
      </c>
      <c r="C481" s="46">
        <v>10</v>
      </c>
      <c r="D481" s="46" t="s">
        <v>5</v>
      </c>
      <c r="E481" s="46">
        <v>3</v>
      </c>
    </row>
    <row r="482" spans="1:5" x14ac:dyDescent="0.2">
      <c r="A482" s="42" t="s">
        <v>59</v>
      </c>
      <c r="B482" s="46">
        <v>9</v>
      </c>
      <c r="C482" s="46">
        <v>557</v>
      </c>
      <c r="D482" s="46" t="s">
        <v>6</v>
      </c>
      <c r="E482" s="46">
        <v>31</v>
      </c>
    </row>
    <row r="483" spans="1:5" x14ac:dyDescent="0.2">
      <c r="A483" s="42" t="s">
        <v>59</v>
      </c>
      <c r="B483" s="46">
        <v>10</v>
      </c>
      <c r="C483" s="46">
        <v>1</v>
      </c>
      <c r="D483" s="46" t="s">
        <v>8</v>
      </c>
      <c r="E483" s="46">
        <v>26</v>
      </c>
    </row>
    <row r="484" spans="1:5" x14ac:dyDescent="0.2">
      <c r="A484" s="42" t="s">
        <v>59</v>
      </c>
      <c r="B484" s="46">
        <v>10</v>
      </c>
      <c r="C484" s="46">
        <v>1</v>
      </c>
      <c r="D484" s="46" t="s">
        <v>6</v>
      </c>
      <c r="E484" s="46">
        <v>108</v>
      </c>
    </row>
    <row r="485" spans="1:5" x14ac:dyDescent="0.2">
      <c r="A485" s="42" t="s">
        <v>59</v>
      </c>
      <c r="B485" s="46">
        <v>10</v>
      </c>
      <c r="C485" s="46">
        <v>5</v>
      </c>
      <c r="D485" s="46" t="s">
        <v>7</v>
      </c>
      <c r="E485" s="46">
        <v>277</v>
      </c>
    </row>
    <row r="486" spans="1:5" x14ac:dyDescent="0.2">
      <c r="A486" s="42" t="s">
        <v>59</v>
      </c>
      <c r="B486" s="46">
        <v>10</v>
      </c>
      <c r="C486" s="46">
        <v>30</v>
      </c>
      <c r="D486" s="46" t="s">
        <v>5</v>
      </c>
      <c r="E486" s="46">
        <v>42</v>
      </c>
    </row>
    <row r="487" spans="1:5" x14ac:dyDescent="0.2">
      <c r="A487" s="42" t="s">
        <v>59</v>
      </c>
      <c r="B487" s="46">
        <v>10</v>
      </c>
      <c r="C487" s="46">
        <v>455</v>
      </c>
      <c r="D487" s="46" t="s">
        <v>7</v>
      </c>
      <c r="E487" s="46">
        <v>72</v>
      </c>
    </row>
    <row r="488" spans="1:5" x14ac:dyDescent="0.2">
      <c r="A488" s="42" t="s">
        <v>59</v>
      </c>
      <c r="B488" s="46">
        <v>10</v>
      </c>
      <c r="C488" s="46">
        <v>457</v>
      </c>
      <c r="D488" s="46" t="s">
        <v>7</v>
      </c>
      <c r="E488" s="46">
        <v>1</v>
      </c>
    </row>
    <row r="489" spans="1:5" x14ac:dyDescent="0.2">
      <c r="A489" s="42" t="s">
        <v>59</v>
      </c>
      <c r="B489" s="46">
        <v>10</v>
      </c>
      <c r="C489" s="46">
        <v>548</v>
      </c>
      <c r="D489" s="46" t="s">
        <v>6</v>
      </c>
      <c r="E489" s="46">
        <v>50</v>
      </c>
    </row>
  </sheetData>
  <autoFilter ref="A1:F702" xr:uid="{DC8BA426-A5E2-41AE-9A31-12F68F2CABC9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66773-7430-45C6-8E1A-1E093CB1A805}">
  <dimension ref="A1:H227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0.7109375" style="55" bestFit="1" customWidth="1"/>
    <col min="2" max="2" width="16.42578125" style="67" bestFit="1" customWidth="1"/>
    <col min="3" max="3" width="21.5703125" style="55" bestFit="1" customWidth="1"/>
    <col min="4" max="4" width="14.42578125" style="58" bestFit="1" customWidth="1"/>
    <col min="5" max="5" width="17.42578125" style="58" bestFit="1" customWidth="1"/>
    <col min="6" max="6" width="36.7109375" style="49" bestFit="1" customWidth="1"/>
    <col min="7" max="7" width="6" style="49" bestFit="1" customWidth="1"/>
    <col min="8" max="8" width="25.85546875" style="49" bestFit="1" customWidth="1"/>
    <col min="9" max="16384" width="9.140625" style="49"/>
  </cols>
  <sheetData>
    <row r="1" spans="1:8" s="48" customFormat="1" ht="12.75" customHeight="1" x14ac:dyDescent="0.2">
      <c r="A1" s="50" t="s">
        <v>66</v>
      </c>
      <c r="B1" s="51" t="s">
        <v>76</v>
      </c>
      <c r="C1" s="50" t="s">
        <v>75</v>
      </c>
      <c r="D1" s="52" t="s">
        <v>67</v>
      </c>
      <c r="E1" s="52" t="s">
        <v>69</v>
      </c>
      <c r="F1" s="53" t="s">
        <v>72</v>
      </c>
      <c r="G1" s="54" t="s">
        <v>1</v>
      </c>
      <c r="H1" s="54" t="s">
        <v>19</v>
      </c>
    </row>
    <row r="2" spans="1:8" x14ac:dyDescent="0.2">
      <c r="A2" s="55">
        <v>43462</v>
      </c>
      <c r="B2" s="56" t="s">
        <v>77</v>
      </c>
      <c r="C2" s="55" t="s">
        <v>70</v>
      </c>
      <c r="D2" s="49">
        <v>33</v>
      </c>
      <c r="E2" s="49">
        <v>1</v>
      </c>
      <c r="F2" s="49">
        <v>0</v>
      </c>
      <c r="G2" s="49" t="s">
        <v>6</v>
      </c>
      <c r="H2" s="49">
        <v>16</v>
      </c>
    </row>
    <row r="3" spans="1:8" x14ac:dyDescent="0.2">
      <c r="A3" s="55">
        <v>43462</v>
      </c>
      <c r="B3" s="56" t="s">
        <v>77</v>
      </c>
      <c r="C3" s="55" t="s">
        <v>70</v>
      </c>
      <c r="D3" s="49">
        <v>33</v>
      </c>
      <c r="E3" s="49"/>
      <c r="F3" s="49">
        <v>26</v>
      </c>
      <c r="G3" s="49" t="s">
        <v>8</v>
      </c>
      <c r="H3" s="49">
        <v>22</v>
      </c>
    </row>
    <row r="4" spans="1:8" x14ac:dyDescent="0.2">
      <c r="A4" s="55">
        <v>43462</v>
      </c>
      <c r="B4" s="56" t="s">
        <v>77</v>
      </c>
      <c r="C4" s="55" t="s">
        <v>70</v>
      </c>
      <c r="D4" s="49">
        <v>33</v>
      </c>
      <c r="E4" s="49"/>
      <c r="F4" s="49">
        <v>33</v>
      </c>
      <c r="G4" s="49" t="s">
        <v>8</v>
      </c>
      <c r="H4" s="49">
        <v>16</v>
      </c>
    </row>
    <row r="5" spans="1:8" x14ac:dyDescent="0.2">
      <c r="A5" s="55">
        <v>43462</v>
      </c>
      <c r="B5" s="56" t="s">
        <v>77</v>
      </c>
      <c r="C5" s="55" t="s">
        <v>70</v>
      </c>
      <c r="D5" s="57">
        <v>100</v>
      </c>
      <c r="E5" s="57">
        <v>4</v>
      </c>
      <c r="F5" s="58">
        <v>38</v>
      </c>
      <c r="G5" s="49" t="s">
        <v>6</v>
      </c>
      <c r="H5" s="49">
        <v>15</v>
      </c>
    </row>
    <row r="6" spans="1:8" x14ac:dyDescent="0.2">
      <c r="A6" s="55">
        <v>43462</v>
      </c>
      <c r="B6" s="56" t="s">
        <v>77</v>
      </c>
      <c r="C6" s="55" t="s">
        <v>70</v>
      </c>
      <c r="D6" s="57">
        <v>100</v>
      </c>
      <c r="E6" s="57"/>
      <c r="F6" s="58">
        <v>53</v>
      </c>
      <c r="G6" s="49" t="s">
        <v>5</v>
      </c>
      <c r="H6" s="49">
        <v>38</v>
      </c>
    </row>
    <row r="7" spans="1:8" x14ac:dyDescent="0.2">
      <c r="A7" s="55">
        <v>43462</v>
      </c>
      <c r="B7" s="56" t="s">
        <v>77</v>
      </c>
      <c r="C7" s="55" t="s">
        <v>70</v>
      </c>
      <c r="D7" s="57">
        <v>100</v>
      </c>
      <c r="E7" s="57"/>
      <c r="F7" s="58">
        <v>219</v>
      </c>
      <c r="G7" s="49" t="s">
        <v>6</v>
      </c>
      <c r="H7" s="49">
        <v>36</v>
      </c>
    </row>
    <row r="8" spans="1:8" x14ac:dyDescent="0.2">
      <c r="A8" s="59">
        <v>43470</v>
      </c>
      <c r="B8" s="56" t="s">
        <v>77</v>
      </c>
      <c r="C8" s="55" t="s">
        <v>70</v>
      </c>
      <c r="D8" s="49">
        <v>100</v>
      </c>
      <c r="E8" s="49">
        <v>4</v>
      </c>
      <c r="F8" s="49">
        <v>0</v>
      </c>
      <c r="G8" s="49" t="s">
        <v>6</v>
      </c>
      <c r="H8" s="49">
        <v>74</v>
      </c>
    </row>
    <row r="9" spans="1:8" x14ac:dyDescent="0.2">
      <c r="A9" s="59">
        <v>43470</v>
      </c>
      <c r="B9" s="56" t="s">
        <v>77</v>
      </c>
      <c r="C9" s="55" t="s">
        <v>70</v>
      </c>
      <c r="D9" s="49">
        <v>100</v>
      </c>
      <c r="E9" s="49"/>
      <c r="F9" s="49">
        <v>100</v>
      </c>
      <c r="G9" s="49" t="s">
        <v>7</v>
      </c>
      <c r="H9" s="49">
        <v>61</v>
      </c>
    </row>
    <row r="10" spans="1:8" x14ac:dyDescent="0.2">
      <c r="A10" s="59">
        <v>43470</v>
      </c>
      <c r="B10" s="56" t="s">
        <v>77</v>
      </c>
      <c r="C10" s="55" t="s">
        <v>70</v>
      </c>
      <c r="D10" s="49">
        <v>100</v>
      </c>
      <c r="E10" s="49"/>
      <c r="F10" s="49">
        <v>166</v>
      </c>
      <c r="G10" s="49" t="s">
        <v>8</v>
      </c>
      <c r="H10" s="49">
        <v>10</v>
      </c>
    </row>
    <row r="11" spans="1:8" x14ac:dyDescent="0.2">
      <c r="A11" s="59">
        <v>43470</v>
      </c>
      <c r="B11" s="56" t="s">
        <v>77</v>
      </c>
      <c r="C11" s="55" t="s">
        <v>70</v>
      </c>
      <c r="D11" s="49">
        <v>100</v>
      </c>
      <c r="E11" s="49"/>
      <c r="F11" s="49">
        <v>213</v>
      </c>
      <c r="G11" s="49" t="s">
        <v>6</v>
      </c>
      <c r="H11" s="49">
        <v>28</v>
      </c>
    </row>
    <row r="12" spans="1:8" x14ac:dyDescent="0.2">
      <c r="A12" s="59">
        <v>43470</v>
      </c>
      <c r="B12" s="56" t="s">
        <v>77</v>
      </c>
      <c r="C12" s="55" t="s">
        <v>70</v>
      </c>
      <c r="D12" s="49">
        <v>100</v>
      </c>
      <c r="E12" s="49"/>
      <c r="F12" s="49">
        <v>237</v>
      </c>
      <c r="G12" s="49" t="s">
        <v>9</v>
      </c>
      <c r="H12" s="49">
        <v>17</v>
      </c>
    </row>
    <row r="13" spans="1:8" x14ac:dyDescent="0.2">
      <c r="A13" s="59">
        <v>43470</v>
      </c>
      <c r="B13" s="56" t="s">
        <v>77</v>
      </c>
      <c r="C13" s="55" t="s">
        <v>70</v>
      </c>
      <c r="D13" s="57">
        <v>300</v>
      </c>
      <c r="E13" s="57">
        <v>4</v>
      </c>
      <c r="F13" s="49">
        <v>3</v>
      </c>
      <c r="G13" s="49" t="s">
        <v>7</v>
      </c>
      <c r="H13" s="49">
        <v>34</v>
      </c>
    </row>
    <row r="14" spans="1:8" x14ac:dyDescent="0.2">
      <c r="A14" s="59">
        <v>43470</v>
      </c>
      <c r="B14" s="56" t="s">
        <v>77</v>
      </c>
      <c r="C14" s="55" t="s">
        <v>70</v>
      </c>
      <c r="D14" s="57">
        <v>300</v>
      </c>
      <c r="E14" s="57"/>
      <c r="F14" s="49">
        <v>8</v>
      </c>
      <c r="G14" s="49" t="s">
        <v>5</v>
      </c>
      <c r="H14" s="49">
        <v>113</v>
      </c>
    </row>
    <row r="15" spans="1:8" x14ac:dyDescent="0.2">
      <c r="A15" s="59">
        <v>43470</v>
      </c>
      <c r="B15" s="56" t="s">
        <v>77</v>
      </c>
      <c r="C15" s="55" t="s">
        <v>70</v>
      </c>
      <c r="D15" s="57">
        <v>300</v>
      </c>
      <c r="E15" s="57"/>
      <c r="F15" s="49">
        <v>107</v>
      </c>
      <c r="G15" s="49" t="s">
        <v>6</v>
      </c>
      <c r="H15" s="49">
        <v>17</v>
      </c>
    </row>
    <row r="16" spans="1:8" x14ac:dyDescent="0.2">
      <c r="A16" s="59">
        <v>43470</v>
      </c>
      <c r="B16" s="56" t="s">
        <v>77</v>
      </c>
      <c r="C16" s="55" t="s">
        <v>70</v>
      </c>
      <c r="D16" s="49">
        <v>900</v>
      </c>
      <c r="E16" s="49">
        <v>4</v>
      </c>
      <c r="F16" s="49">
        <v>37</v>
      </c>
      <c r="G16" s="49" t="s">
        <v>8</v>
      </c>
      <c r="H16" s="49">
        <v>33</v>
      </c>
    </row>
    <row r="17" spans="1:8" x14ac:dyDescent="0.2">
      <c r="A17" s="59">
        <v>43470</v>
      </c>
      <c r="B17" s="56" t="s">
        <v>77</v>
      </c>
      <c r="C17" s="55" t="s">
        <v>70</v>
      </c>
      <c r="D17" s="49">
        <v>900</v>
      </c>
      <c r="E17" s="49"/>
      <c r="F17" s="49">
        <v>72</v>
      </c>
      <c r="G17" s="49" t="s">
        <v>5</v>
      </c>
      <c r="H17" s="49">
        <v>146</v>
      </c>
    </row>
    <row r="18" spans="1:8" x14ac:dyDescent="0.2">
      <c r="A18" s="59">
        <v>43470</v>
      </c>
      <c r="B18" s="56" t="s">
        <v>77</v>
      </c>
      <c r="C18" s="55" t="s">
        <v>70</v>
      </c>
      <c r="D18" s="49">
        <v>900</v>
      </c>
      <c r="E18" s="49"/>
      <c r="F18" s="49">
        <v>162</v>
      </c>
      <c r="G18" s="49" t="s">
        <v>6</v>
      </c>
      <c r="H18" s="49">
        <v>175</v>
      </c>
    </row>
    <row r="19" spans="1:8" x14ac:dyDescent="0.2">
      <c r="A19" s="68">
        <v>43470</v>
      </c>
      <c r="B19" s="69" t="s">
        <v>77</v>
      </c>
      <c r="C19" s="15" t="s">
        <v>70</v>
      </c>
      <c r="D19" s="16">
        <v>900</v>
      </c>
      <c r="E19" s="16"/>
      <c r="F19" s="16">
        <v>183</v>
      </c>
      <c r="G19" s="16" t="s">
        <v>7</v>
      </c>
      <c r="H19" s="16">
        <v>98</v>
      </c>
    </row>
    <row r="20" spans="1:8" x14ac:dyDescent="0.2">
      <c r="A20" s="55">
        <v>43586</v>
      </c>
      <c r="B20" s="56" t="s">
        <v>78</v>
      </c>
      <c r="C20" s="55" t="s">
        <v>71</v>
      </c>
      <c r="D20" s="58">
        <v>33</v>
      </c>
      <c r="E20" s="58">
        <v>1</v>
      </c>
      <c r="F20" s="49">
        <v>8</v>
      </c>
      <c r="G20" s="49" t="s">
        <v>7</v>
      </c>
      <c r="H20" s="49">
        <v>1</v>
      </c>
    </row>
    <row r="21" spans="1:8" x14ac:dyDescent="0.2">
      <c r="A21" s="55">
        <v>43586</v>
      </c>
      <c r="B21" s="56" t="s">
        <v>78</v>
      </c>
      <c r="C21" s="55" t="s">
        <v>71</v>
      </c>
      <c r="D21" s="60">
        <v>100</v>
      </c>
      <c r="E21" s="60">
        <v>4</v>
      </c>
      <c r="F21" s="49">
        <v>10</v>
      </c>
      <c r="G21" s="49" t="s">
        <v>6</v>
      </c>
      <c r="H21" s="49">
        <v>209</v>
      </c>
    </row>
    <row r="22" spans="1:8" x14ac:dyDescent="0.2">
      <c r="A22" s="59">
        <v>43590</v>
      </c>
      <c r="B22" s="56" t="s">
        <v>78</v>
      </c>
      <c r="C22" s="55" t="s">
        <v>71</v>
      </c>
      <c r="D22" s="58">
        <v>100</v>
      </c>
      <c r="E22" s="58">
        <v>4</v>
      </c>
      <c r="F22" s="49">
        <v>1</v>
      </c>
      <c r="G22" s="49" t="s">
        <v>6</v>
      </c>
      <c r="H22" s="49">
        <v>71</v>
      </c>
    </row>
    <row r="23" spans="1:8" x14ac:dyDescent="0.2">
      <c r="A23" s="59">
        <v>43590</v>
      </c>
      <c r="B23" s="56" t="s">
        <v>78</v>
      </c>
      <c r="C23" s="55" t="s">
        <v>71</v>
      </c>
      <c r="D23" s="58">
        <v>100</v>
      </c>
      <c r="F23" s="49">
        <v>97</v>
      </c>
      <c r="G23" s="49" t="s">
        <v>6</v>
      </c>
      <c r="H23" s="49">
        <v>9</v>
      </c>
    </row>
    <row r="24" spans="1:8" x14ac:dyDescent="0.2">
      <c r="A24" s="59">
        <v>43590</v>
      </c>
      <c r="B24" s="56" t="s">
        <v>78</v>
      </c>
      <c r="C24" s="55" t="s">
        <v>71</v>
      </c>
      <c r="D24" s="58">
        <v>100</v>
      </c>
      <c r="F24" s="49">
        <v>134</v>
      </c>
      <c r="G24" s="49" t="s">
        <v>8</v>
      </c>
      <c r="H24" s="49">
        <v>12</v>
      </c>
    </row>
    <row r="25" spans="1:8" x14ac:dyDescent="0.2">
      <c r="A25" s="59">
        <v>43590</v>
      </c>
      <c r="B25" s="56" t="s">
        <v>78</v>
      </c>
      <c r="C25" s="55" t="s">
        <v>71</v>
      </c>
      <c r="D25" s="60">
        <v>300</v>
      </c>
      <c r="E25" s="60">
        <v>4</v>
      </c>
      <c r="F25" s="49">
        <v>1</v>
      </c>
      <c r="G25" s="49" t="s">
        <v>8</v>
      </c>
      <c r="H25" s="49">
        <v>128</v>
      </c>
    </row>
    <row r="26" spans="1:8" x14ac:dyDescent="0.2">
      <c r="A26" s="59">
        <v>43590</v>
      </c>
      <c r="B26" s="56" t="s">
        <v>78</v>
      </c>
      <c r="C26" s="55" t="s">
        <v>71</v>
      </c>
      <c r="D26" s="60">
        <v>300</v>
      </c>
      <c r="E26" s="60"/>
      <c r="F26" s="49">
        <v>100</v>
      </c>
      <c r="G26" s="49" t="s">
        <v>6</v>
      </c>
      <c r="H26" s="49">
        <v>81</v>
      </c>
    </row>
    <row r="27" spans="1:8" x14ac:dyDescent="0.2">
      <c r="A27" s="59">
        <v>43590</v>
      </c>
      <c r="B27" s="56" t="s">
        <v>78</v>
      </c>
      <c r="C27" s="55" t="s">
        <v>71</v>
      </c>
      <c r="D27" s="58">
        <v>900</v>
      </c>
      <c r="E27" s="58">
        <v>4</v>
      </c>
      <c r="F27" s="49">
        <v>4</v>
      </c>
      <c r="G27" s="49" t="s">
        <v>7</v>
      </c>
      <c r="H27" s="49">
        <v>10</v>
      </c>
    </row>
    <row r="28" spans="1:8" x14ac:dyDescent="0.2">
      <c r="A28" s="59">
        <v>43590</v>
      </c>
      <c r="B28" s="56" t="s">
        <v>78</v>
      </c>
      <c r="C28" s="55" t="s">
        <v>71</v>
      </c>
      <c r="D28" s="58">
        <v>900</v>
      </c>
      <c r="F28" s="49">
        <v>200</v>
      </c>
      <c r="G28" s="49" t="s">
        <v>6</v>
      </c>
      <c r="H28" s="49">
        <v>110</v>
      </c>
    </row>
    <row r="29" spans="1:8" x14ac:dyDescent="0.2">
      <c r="A29" s="55">
        <v>43631</v>
      </c>
      <c r="B29" s="56" t="s">
        <v>78</v>
      </c>
      <c r="C29" s="55" t="s">
        <v>71</v>
      </c>
      <c r="D29" s="60">
        <v>33</v>
      </c>
      <c r="E29" s="60">
        <v>1</v>
      </c>
      <c r="F29" s="49">
        <v>0</v>
      </c>
      <c r="G29" s="49" t="s">
        <v>8</v>
      </c>
      <c r="H29" s="49">
        <v>32</v>
      </c>
    </row>
    <row r="30" spans="1:8" x14ac:dyDescent="0.2">
      <c r="A30" s="55">
        <v>43631</v>
      </c>
      <c r="B30" s="56" t="s">
        <v>78</v>
      </c>
      <c r="C30" s="55" t="s">
        <v>71</v>
      </c>
      <c r="D30" s="60">
        <v>33</v>
      </c>
      <c r="E30" s="60"/>
      <c r="F30" s="49">
        <v>6</v>
      </c>
      <c r="G30" s="49" t="s">
        <v>8</v>
      </c>
      <c r="H30" s="49">
        <v>1</v>
      </c>
    </row>
    <row r="31" spans="1:8" x14ac:dyDescent="0.2">
      <c r="A31" s="55">
        <v>43631</v>
      </c>
      <c r="B31" s="56" t="s">
        <v>78</v>
      </c>
      <c r="C31" s="55" t="s">
        <v>71</v>
      </c>
      <c r="D31" s="60">
        <v>33</v>
      </c>
      <c r="E31" s="60"/>
      <c r="F31" s="49">
        <v>7</v>
      </c>
      <c r="G31" s="49" t="s">
        <v>5</v>
      </c>
      <c r="H31" s="49">
        <v>1</v>
      </c>
    </row>
    <row r="32" spans="1:8" x14ac:dyDescent="0.2">
      <c r="A32" s="55">
        <v>43631</v>
      </c>
      <c r="B32" s="56" t="s">
        <v>78</v>
      </c>
      <c r="C32" s="55" t="s">
        <v>71</v>
      </c>
      <c r="D32" s="60">
        <v>33</v>
      </c>
      <c r="E32" s="60"/>
      <c r="F32" s="49">
        <v>45</v>
      </c>
      <c r="G32" s="49" t="s">
        <v>7</v>
      </c>
      <c r="H32" s="49">
        <v>2</v>
      </c>
    </row>
    <row r="33" spans="1:8" x14ac:dyDescent="0.2">
      <c r="A33" s="55">
        <v>43631</v>
      </c>
      <c r="B33" s="56" t="s">
        <v>78</v>
      </c>
      <c r="C33" s="55" t="s">
        <v>71</v>
      </c>
      <c r="D33" s="58">
        <v>100</v>
      </c>
      <c r="E33" s="58">
        <v>4</v>
      </c>
      <c r="F33" s="49">
        <v>35</v>
      </c>
      <c r="G33" s="49" t="s">
        <v>6</v>
      </c>
      <c r="H33" s="49">
        <v>90</v>
      </c>
    </row>
    <row r="34" spans="1:8" x14ac:dyDescent="0.2">
      <c r="A34" s="55">
        <v>43631</v>
      </c>
      <c r="B34" s="56" t="s">
        <v>78</v>
      </c>
      <c r="C34" s="55" t="s">
        <v>71</v>
      </c>
      <c r="D34" s="58">
        <v>100</v>
      </c>
      <c r="F34" s="49">
        <v>127</v>
      </c>
      <c r="G34" s="49" t="s">
        <v>6</v>
      </c>
      <c r="H34" s="49">
        <v>51</v>
      </c>
    </row>
    <row r="35" spans="1:8" x14ac:dyDescent="0.2">
      <c r="A35" s="55">
        <v>43631</v>
      </c>
      <c r="B35" s="56" t="s">
        <v>78</v>
      </c>
      <c r="C35" s="55" t="s">
        <v>71</v>
      </c>
      <c r="D35" s="58">
        <v>100</v>
      </c>
      <c r="F35" s="49">
        <v>171</v>
      </c>
      <c r="G35" s="49" t="s">
        <v>8</v>
      </c>
      <c r="H35" s="49">
        <v>30</v>
      </c>
    </row>
    <row r="36" spans="1:8" x14ac:dyDescent="0.2">
      <c r="A36" s="55">
        <v>43631</v>
      </c>
      <c r="B36" s="56" t="s">
        <v>78</v>
      </c>
      <c r="C36" s="55" t="s">
        <v>71</v>
      </c>
      <c r="D36" s="58">
        <v>100</v>
      </c>
      <c r="F36" s="49">
        <v>204</v>
      </c>
      <c r="G36" s="49" t="s">
        <v>6</v>
      </c>
      <c r="H36" s="49">
        <v>49</v>
      </c>
    </row>
    <row r="37" spans="1:8" x14ac:dyDescent="0.2">
      <c r="A37" s="59">
        <v>43635</v>
      </c>
      <c r="B37" s="56" t="s">
        <v>78</v>
      </c>
      <c r="C37" s="55" t="s">
        <v>71</v>
      </c>
      <c r="D37" s="60">
        <v>100</v>
      </c>
      <c r="E37" s="60">
        <v>4</v>
      </c>
      <c r="F37" s="49">
        <v>0</v>
      </c>
      <c r="G37" s="49" t="s">
        <v>6</v>
      </c>
      <c r="H37" s="49">
        <v>153</v>
      </c>
    </row>
    <row r="38" spans="1:8" x14ac:dyDescent="0.2">
      <c r="A38" s="59">
        <v>43635</v>
      </c>
      <c r="B38" s="56" t="s">
        <v>78</v>
      </c>
      <c r="C38" s="55" t="s">
        <v>71</v>
      </c>
      <c r="D38" s="60">
        <v>100</v>
      </c>
      <c r="E38" s="60"/>
      <c r="F38" s="49">
        <v>0</v>
      </c>
      <c r="G38" s="49" t="s">
        <v>8</v>
      </c>
      <c r="H38" s="49">
        <v>84</v>
      </c>
    </row>
    <row r="39" spans="1:8" x14ac:dyDescent="0.2">
      <c r="A39" s="59">
        <v>43635</v>
      </c>
      <c r="B39" s="56" t="s">
        <v>78</v>
      </c>
      <c r="C39" s="55" t="s">
        <v>71</v>
      </c>
      <c r="D39" s="60">
        <v>100</v>
      </c>
      <c r="E39" s="60"/>
      <c r="F39" s="49">
        <v>174</v>
      </c>
      <c r="G39" s="49" t="s">
        <v>6</v>
      </c>
      <c r="H39" s="49">
        <v>2</v>
      </c>
    </row>
    <row r="40" spans="1:8" x14ac:dyDescent="0.2">
      <c r="A40" s="59">
        <v>43635</v>
      </c>
      <c r="B40" s="56" t="s">
        <v>78</v>
      </c>
      <c r="C40" s="55" t="s">
        <v>71</v>
      </c>
      <c r="D40" s="58">
        <v>300</v>
      </c>
      <c r="E40" s="58">
        <v>4</v>
      </c>
      <c r="F40" s="49">
        <v>3</v>
      </c>
      <c r="G40" s="49" t="s">
        <v>6</v>
      </c>
      <c r="H40" s="49">
        <v>35</v>
      </c>
    </row>
    <row r="41" spans="1:8" x14ac:dyDescent="0.2">
      <c r="A41" s="59">
        <v>43635</v>
      </c>
      <c r="B41" s="56" t="s">
        <v>78</v>
      </c>
      <c r="C41" s="55" t="s">
        <v>71</v>
      </c>
      <c r="D41" s="58">
        <v>300</v>
      </c>
      <c r="F41" s="49">
        <v>184</v>
      </c>
      <c r="G41" s="49" t="s">
        <v>6</v>
      </c>
      <c r="H41" s="49">
        <v>49</v>
      </c>
    </row>
    <row r="42" spans="1:8" x14ac:dyDescent="0.2">
      <c r="A42" s="59">
        <v>43635</v>
      </c>
      <c r="B42" s="56" t="s">
        <v>78</v>
      </c>
      <c r="C42" s="55" t="s">
        <v>71</v>
      </c>
      <c r="D42" s="58">
        <v>300</v>
      </c>
      <c r="F42" s="49">
        <v>200</v>
      </c>
      <c r="G42" s="49" t="s">
        <v>6</v>
      </c>
      <c r="H42" s="49">
        <v>2</v>
      </c>
    </row>
    <row r="43" spans="1:8" x14ac:dyDescent="0.2">
      <c r="A43" s="59">
        <v>43635</v>
      </c>
      <c r="B43" s="56" t="s">
        <v>78</v>
      </c>
      <c r="C43" s="55" t="s">
        <v>71</v>
      </c>
      <c r="D43" s="60">
        <v>900</v>
      </c>
      <c r="E43" s="60">
        <v>4</v>
      </c>
      <c r="F43" s="49">
        <v>17</v>
      </c>
      <c r="G43" s="49" t="s">
        <v>6</v>
      </c>
      <c r="H43" s="49">
        <v>121</v>
      </c>
    </row>
    <row r="44" spans="1:8" x14ac:dyDescent="0.2">
      <c r="A44" s="59">
        <v>43635</v>
      </c>
      <c r="B44" s="56" t="s">
        <v>78</v>
      </c>
      <c r="C44" s="55" t="s">
        <v>71</v>
      </c>
      <c r="D44" s="60">
        <v>900</v>
      </c>
      <c r="E44" s="60"/>
      <c r="F44" s="49">
        <v>20</v>
      </c>
      <c r="G44" s="49" t="s">
        <v>7</v>
      </c>
      <c r="H44" s="49">
        <v>238</v>
      </c>
    </row>
    <row r="45" spans="1:8" x14ac:dyDescent="0.2">
      <c r="A45" s="59">
        <v>43635</v>
      </c>
      <c r="B45" s="56" t="s">
        <v>78</v>
      </c>
      <c r="C45" s="55" t="s">
        <v>71</v>
      </c>
      <c r="D45" s="60">
        <v>900</v>
      </c>
      <c r="E45" s="60"/>
      <c r="F45" s="49">
        <v>228</v>
      </c>
      <c r="G45" s="49" t="s">
        <v>7</v>
      </c>
      <c r="H45" s="49">
        <v>6</v>
      </c>
    </row>
    <row r="46" spans="1:8" x14ac:dyDescent="0.2">
      <c r="A46" s="68">
        <v>43635</v>
      </c>
      <c r="B46" s="69" t="s">
        <v>78</v>
      </c>
      <c r="C46" s="15" t="s">
        <v>71</v>
      </c>
      <c r="D46" s="21">
        <v>900</v>
      </c>
      <c r="E46" s="21"/>
      <c r="F46" s="16">
        <v>236</v>
      </c>
      <c r="G46" s="16" t="s">
        <v>5</v>
      </c>
      <c r="H46" s="16">
        <v>110</v>
      </c>
    </row>
    <row r="47" spans="1:8" x14ac:dyDescent="0.2">
      <c r="A47" s="55">
        <v>43462</v>
      </c>
      <c r="B47" s="56" t="s">
        <v>79</v>
      </c>
      <c r="C47" s="55" t="s">
        <v>18</v>
      </c>
      <c r="D47" s="49">
        <v>33</v>
      </c>
      <c r="E47" s="49">
        <v>1</v>
      </c>
      <c r="F47" s="49">
        <v>2</v>
      </c>
      <c r="G47" s="49" t="s">
        <v>6</v>
      </c>
      <c r="H47" s="49">
        <v>34</v>
      </c>
    </row>
    <row r="48" spans="1:8" x14ac:dyDescent="0.2">
      <c r="A48" s="55">
        <v>43462</v>
      </c>
      <c r="B48" s="56" t="s">
        <v>79</v>
      </c>
      <c r="C48" s="55" t="s">
        <v>18</v>
      </c>
      <c r="D48" s="49">
        <v>33</v>
      </c>
      <c r="E48" s="49"/>
      <c r="F48" s="49">
        <v>32</v>
      </c>
      <c r="G48" s="49" t="s">
        <v>8</v>
      </c>
      <c r="H48" s="49">
        <v>29</v>
      </c>
    </row>
    <row r="49" spans="1:8" x14ac:dyDescent="0.2">
      <c r="A49" s="55">
        <v>43462</v>
      </c>
      <c r="B49" s="56" t="s">
        <v>79</v>
      </c>
      <c r="C49" s="55" t="s">
        <v>18</v>
      </c>
      <c r="D49" s="49">
        <v>33</v>
      </c>
      <c r="E49" s="49"/>
      <c r="F49" s="49">
        <v>59</v>
      </c>
      <c r="G49" s="49" t="s">
        <v>9</v>
      </c>
      <c r="H49" s="49">
        <v>1</v>
      </c>
    </row>
    <row r="50" spans="1:8" x14ac:dyDescent="0.2">
      <c r="A50" s="55">
        <v>43462</v>
      </c>
      <c r="B50" s="56" t="s">
        <v>79</v>
      </c>
      <c r="C50" s="55" t="s">
        <v>18</v>
      </c>
      <c r="D50" s="57">
        <v>100</v>
      </c>
      <c r="E50" s="57">
        <v>4</v>
      </c>
      <c r="F50" s="58">
        <v>7</v>
      </c>
      <c r="G50" s="49" t="s">
        <v>6</v>
      </c>
      <c r="H50" s="49">
        <v>29</v>
      </c>
    </row>
    <row r="51" spans="1:8" x14ac:dyDescent="0.2">
      <c r="A51" s="55">
        <v>43462</v>
      </c>
      <c r="B51" s="56" t="s">
        <v>79</v>
      </c>
      <c r="C51" s="55" t="s">
        <v>18</v>
      </c>
      <c r="D51" s="57">
        <v>100</v>
      </c>
      <c r="E51" s="57"/>
      <c r="F51" s="58">
        <v>39</v>
      </c>
      <c r="G51" s="49" t="s">
        <v>6</v>
      </c>
      <c r="H51" s="49">
        <v>53</v>
      </c>
    </row>
    <row r="52" spans="1:8" x14ac:dyDescent="0.2">
      <c r="A52" s="55">
        <v>43462</v>
      </c>
      <c r="B52" s="56" t="s">
        <v>79</v>
      </c>
      <c r="C52" s="55" t="s">
        <v>18</v>
      </c>
      <c r="D52" s="57">
        <v>100</v>
      </c>
      <c r="E52" s="57"/>
      <c r="F52" s="58">
        <v>46</v>
      </c>
      <c r="G52" s="49" t="s">
        <v>5</v>
      </c>
      <c r="H52" s="49">
        <v>1</v>
      </c>
    </row>
    <row r="53" spans="1:8" x14ac:dyDescent="0.2">
      <c r="A53" s="55">
        <v>43462</v>
      </c>
      <c r="B53" s="56" t="s">
        <v>79</v>
      </c>
      <c r="C53" s="55" t="s">
        <v>18</v>
      </c>
      <c r="D53" s="57">
        <v>100</v>
      </c>
      <c r="E53" s="57"/>
      <c r="F53" s="58">
        <v>217</v>
      </c>
      <c r="G53" s="49" t="s">
        <v>5</v>
      </c>
      <c r="H53" s="61">
        <v>3</v>
      </c>
    </row>
    <row r="54" spans="1:8" x14ac:dyDescent="0.2">
      <c r="A54" s="55">
        <v>43462</v>
      </c>
      <c r="B54" s="56" t="s">
        <v>79</v>
      </c>
      <c r="C54" s="55" t="s">
        <v>18</v>
      </c>
      <c r="D54" s="57">
        <v>100</v>
      </c>
      <c r="E54" s="57"/>
      <c r="F54" s="58">
        <v>220</v>
      </c>
      <c r="G54" s="49" t="s">
        <v>6</v>
      </c>
      <c r="H54" s="49">
        <v>6</v>
      </c>
    </row>
    <row r="55" spans="1:8" x14ac:dyDescent="0.2">
      <c r="A55" s="59">
        <v>43478</v>
      </c>
      <c r="B55" s="56" t="s">
        <v>79</v>
      </c>
      <c r="C55" s="55" t="s">
        <v>18</v>
      </c>
      <c r="D55" s="49">
        <v>100</v>
      </c>
      <c r="E55" s="49">
        <v>4</v>
      </c>
      <c r="F55" s="58">
        <v>1</v>
      </c>
      <c r="G55" s="49" t="s">
        <v>7</v>
      </c>
      <c r="H55" s="49">
        <v>53</v>
      </c>
    </row>
    <row r="56" spans="1:8" x14ac:dyDescent="0.2">
      <c r="A56" s="59">
        <v>43478</v>
      </c>
      <c r="B56" s="56" t="s">
        <v>79</v>
      </c>
      <c r="C56" s="55" t="s">
        <v>18</v>
      </c>
      <c r="D56" s="49">
        <v>100</v>
      </c>
      <c r="E56" s="49"/>
      <c r="F56" s="58">
        <v>4</v>
      </c>
      <c r="G56" s="49" t="s">
        <v>6</v>
      </c>
      <c r="H56" s="49">
        <v>2</v>
      </c>
    </row>
    <row r="57" spans="1:8" x14ac:dyDescent="0.2">
      <c r="A57" s="59">
        <v>43478</v>
      </c>
      <c r="B57" s="56" t="s">
        <v>79</v>
      </c>
      <c r="C57" s="55" t="s">
        <v>18</v>
      </c>
      <c r="D57" s="49">
        <v>100</v>
      </c>
      <c r="E57" s="49"/>
      <c r="F57" s="58">
        <v>7</v>
      </c>
      <c r="G57" s="49" t="s">
        <v>8</v>
      </c>
      <c r="H57" s="49">
        <v>11</v>
      </c>
    </row>
    <row r="58" spans="1:8" x14ac:dyDescent="0.2">
      <c r="A58" s="59">
        <v>43478</v>
      </c>
      <c r="B58" s="56" t="s">
        <v>79</v>
      </c>
      <c r="C58" s="55" t="s">
        <v>18</v>
      </c>
      <c r="D58" s="49">
        <v>100</v>
      </c>
      <c r="E58" s="49"/>
      <c r="F58" s="58">
        <v>11</v>
      </c>
      <c r="G58" s="49" t="s">
        <v>7</v>
      </c>
      <c r="H58" s="49">
        <v>19</v>
      </c>
    </row>
    <row r="59" spans="1:8" x14ac:dyDescent="0.2">
      <c r="A59" s="59">
        <v>43478</v>
      </c>
      <c r="B59" s="56" t="s">
        <v>79</v>
      </c>
      <c r="C59" s="55" t="s">
        <v>18</v>
      </c>
      <c r="D59" s="49">
        <v>100</v>
      </c>
      <c r="E59" s="49"/>
      <c r="F59" s="58">
        <v>71</v>
      </c>
      <c r="G59" s="49" t="s">
        <v>6</v>
      </c>
      <c r="H59" s="49">
        <v>2</v>
      </c>
    </row>
    <row r="60" spans="1:8" x14ac:dyDescent="0.2">
      <c r="A60" s="59">
        <v>43478</v>
      </c>
      <c r="B60" s="56" t="s">
        <v>79</v>
      </c>
      <c r="C60" s="55" t="s">
        <v>18</v>
      </c>
      <c r="D60" s="49">
        <v>100</v>
      </c>
      <c r="E60" s="49"/>
      <c r="F60" s="58">
        <v>75</v>
      </c>
      <c r="G60" s="49" t="s">
        <v>9</v>
      </c>
      <c r="H60" s="49">
        <v>62</v>
      </c>
    </row>
    <row r="61" spans="1:8" x14ac:dyDescent="0.2">
      <c r="A61" s="59">
        <v>43478</v>
      </c>
      <c r="B61" s="56" t="s">
        <v>79</v>
      </c>
      <c r="C61" s="55" t="s">
        <v>18</v>
      </c>
      <c r="D61" s="49">
        <v>100</v>
      </c>
      <c r="E61" s="49"/>
      <c r="F61" s="58">
        <v>76</v>
      </c>
      <c r="G61" s="49" t="s">
        <v>9</v>
      </c>
      <c r="H61" s="49">
        <v>94</v>
      </c>
    </row>
    <row r="62" spans="1:8" x14ac:dyDescent="0.2">
      <c r="A62" s="59">
        <v>43478</v>
      </c>
      <c r="B62" s="56" t="s">
        <v>79</v>
      </c>
      <c r="C62" s="55" t="s">
        <v>18</v>
      </c>
      <c r="D62" s="49">
        <v>100</v>
      </c>
      <c r="E62" s="49"/>
      <c r="F62" s="58">
        <v>88</v>
      </c>
      <c r="G62" s="49" t="s">
        <v>9</v>
      </c>
      <c r="H62" s="49">
        <v>109</v>
      </c>
    </row>
    <row r="63" spans="1:8" x14ac:dyDescent="0.2">
      <c r="A63" s="59">
        <v>43478</v>
      </c>
      <c r="B63" s="56" t="s">
        <v>79</v>
      </c>
      <c r="C63" s="55" t="s">
        <v>18</v>
      </c>
      <c r="D63" s="49">
        <v>100</v>
      </c>
      <c r="E63" s="49"/>
      <c r="F63" s="58">
        <v>92</v>
      </c>
      <c r="G63" s="49" t="s">
        <v>7</v>
      </c>
      <c r="H63" s="49">
        <v>9</v>
      </c>
    </row>
    <row r="64" spans="1:8" x14ac:dyDescent="0.2">
      <c r="A64" s="59">
        <v>43478</v>
      </c>
      <c r="B64" s="56" t="s">
        <v>79</v>
      </c>
      <c r="C64" s="55" t="s">
        <v>18</v>
      </c>
      <c r="D64" s="49">
        <v>100</v>
      </c>
      <c r="E64" s="49"/>
      <c r="F64" s="58">
        <v>97</v>
      </c>
      <c r="G64" s="49" t="s">
        <v>7</v>
      </c>
      <c r="H64" s="49">
        <v>67</v>
      </c>
    </row>
    <row r="65" spans="1:8" x14ac:dyDescent="0.2">
      <c r="A65" s="59">
        <v>43478</v>
      </c>
      <c r="B65" s="56" t="s">
        <v>79</v>
      </c>
      <c r="C65" s="55" t="s">
        <v>18</v>
      </c>
      <c r="D65" s="49">
        <v>100</v>
      </c>
      <c r="E65" s="49"/>
      <c r="F65" s="58">
        <v>100</v>
      </c>
      <c r="G65" s="49" t="s">
        <v>9</v>
      </c>
      <c r="H65" s="49">
        <v>25</v>
      </c>
    </row>
    <row r="66" spans="1:8" x14ac:dyDescent="0.2">
      <c r="A66" s="59">
        <v>43478</v>
      </c>
      <c r="B66" s="56" t="s">
        <v>79</v>
      </c>
      <c r="C66" s="55" t="s">
        <v>18</v>
      </c>
      <c r="D66" s="57">
        <v>300</v>
      </c>
      <c r="E66" s="57">
        <v>4</v>
      </c>
      <c r="F66" s="58">
        <v>1</v>
      </c>
      <c r="G66" s="49" t="s">
        <v>6</v>
      </c>
      <c r="H66" s="49">
        <v>26</v>
      </c>
    </row>
    <row r="67" spans="1:8" x14ac:dyDescent="0.2">
      <c r="A67" s="59">
        <v>43478</v>
      </c>
      <c r="B67" s="56" t="s">
        <v>79</v>
      </c>
      <c r="C67" s="55" t="s">
        <v>18</v>
      </c>
      <c r="D67" s="57">
        <v>300</v>
      </c>
      <c r="E67" s="57"/>
      <c r="F67" s="58">
        <v>25</v>
      </c>
      <c r="G67" s="49" t="s">
        <v>7</v>
      </c>
      <c r="H67" s="49">
        <v>8</v>
      </c>
    </row>
    <row r="68" spans="1:8" x14ac:dyDescent="0.2">
      <c r="A68" s="59">
        <v>43478</v>
      </c>
      <c r="B68" s="56" t="s">
        <v>79</v>
      </c>
      <c r="C68" s="55" t="s">
        <v>18</v>
      </c>
      <c r="D68" s="57">
        <v>300</v>
      </c>
      <c r="E68" s="57"/>
      <c r="F68" s="58">
        <v>37</v>
      </c>
      <c r="G68" s="49" t="s">
        <v>6</v>
      </c>
      <c r="H68" s="49">
        <v>47</v>
      </c>
    </row>
    <row r="69" spans="1:8" x14ac:dyDescent="0.2">
      <c r="A69" s="59">
        <v>43478</v>
      </c>
      <c r="B69" s="56" t="s">
        <v>79</v>
      </c>
      <c r="C69" s="55" t="s">
        <v>18</v>
      </c>
      <c r="D69" s="57">
        <v>300</v>
      </c>
      <c r="E69" s="57"/>
      <c r="F69" s="58">
        <v>46</v>
      </c>
      <c r="G69" s="49" t="s">
        <v>5</v>
      </c>
      <c r="H69" s="49">
        <v>60</v>
      </c>
    </row>
    <row r="70" spans="1:8" x14ac:dyDescent="0.2">
      <c r="A70" s="59">
        <v>43478</v>
      </c>
      <c r="B70" s="56" t="s">
        <v>79</v>
      </c>
      <c r="C70" s="55" t="s">
        <v>18</v>
      </c>
      <c r="D70" s="49">
        <v>900</v>
      </c>
      <c r="E70" s="49">
        <v>4</v>
      </c>
      <c r="F70" s="58">
        <v>14</v>
      </c>
      <c r="G70" s="49" t="s">
        <v>5</v>
      </c>
      <c r="H70" s="49">
        <v>150</v>
      </c>
    </row>
    <row r="71" spans="1:8" x14ac:dyDescent="0.2">
      <c r="A71" s="59">
        <v>43478</v>
      </c>
      <c r="B71" s="56" t="s">
        <v>79</v>
      </c>
      <c r="C71" s="55" t="s">
        <v>18</v>
      </c>
      <c r="D71" s="49">
        <v>900</v>
      </c>
      <c r="E71" s="49"/>
      <c r="F71" s="58">
        <v>108</v>
      </c>
      <c r="G71" s="49" t="s">
        <v>6</v>
      </c>
      <c r="H71" s="49">
        <v>62</v>
      </c>
    </row>
    <row r="72" spans="1:8" x14ac:dyDescent="0.2">
      <c r="A72" s="59">
        <v>43478</v>
      </c>
      <c r="B72" s="56" t="s">
        <v>79</v>
      </c>
      <c r="C72" s="55" t="s">
        <v>18</v>
      </c>
      <c r="D72" s="49">
        <v>900</v>
      </c>
      <c r="E72" s="49"/>
      <c r="F72" s="58">
        <v>198</v>
      </c>
      <c r="G72" s="49" t="s">
        <v>7</v>
      </c>
      <c r="H72" s="49">
        <v>37</v>
      </c>
    </row>
    <row r="73" spans="1:8" x14ac:dyDescent="0.2">
      <c r="A73" s="59">
        <v>43478</v>
      </c>
      <c r="B73" s="56" t="s">
        <v>79</v>
      </c>
      <c r="C73" s="55" t="s">
        <v>18</v>
      </c>
      <c r="D73" s="49">
        <v>900</v>
      </c>
      <c r="E73" s="49"/>
      <c r="F73" s="58">
        <v>224</v>
      </c>
      <c r="G73" s="49" t="s">
        <v>6</v>
      </c>
      <c r="H73" s="49">
        <v>34</v>
      </c>
    </row>
    <row r="74" spans="1:8" x14ac:dyDescent="0.2">
      <c r="A74" s="68">
        <v>43478</v>
      </c>
      <c r="B74" s="69" t="s">
        <v>79</v>
      </c>
      <c r="C74" s="15" t="s">
        <v>18</v>
      </c>
      <c r="D74" s="16">
        <v>900</v>
      </c>
      <c r="E74" s="16"/>
      <c r="F74" s="70">
        <v>234</v>
      </c>
      <c r="G74" s="16" t="s">
        <v>9</v>
      </c>
      <c r="H74" s="16">
        <v>50</v>
      </c>
    </row>
    <row r="75" spans="1:8" s="48" customFormat="1" x14ac:dyDescent="0.2">
      <c r="A75" s="55">
        <v>43458</v>
      </c>
      <c r="B75" s="56" t="s">
        <v>80</v>
      </c>
      <c r="C75" s="55" t="s">
        <v>17</v>
      </c>
      <c r="D75" s="49">
        <v>33</v>
      </c>
      <c r="E75" s="49">
        <v>1</v>
      </c>
      <c r="F75" s="49">
        <v>0</v>
      </c>
      <c r="G75" s="49" t="s">
        <v>6</v>
      </c>
      <c r="H75" s="49">
        <v>60</v>
      </c>
    </row>
    <row r="76" spans="1:8" s="48" customFormat="1" x14ac:dyDescent="0.2">
      <c r="A76" s="55">
        <v>43458</v>
      </c>
      <c r="B76" s="56" t="s">
        <v>80</v>
      </c>
      <c r="C76" s="55" t="s">
        <v>17</v>
      </c>
      <c r="D76" s="49">
        <v>33</v>
      </c>
      <c r="E76" s="49"/>
      <c r="F76" s="49">
        <v>8</v>
      </c>
      <c r="G76" s="49" t="s">
        <v>8</v>
      </c>
      <c r="H76" s="49">
        <v>18</v>
      </c>
    </row>
    <row r="77" spans="1:8" s="48" customFormat="1" x14ac:dyDescent="0.2">
      <c r="A77" s="55">
        <v>43458</v>
      </c>
      <c r="B77" s="56" t="s">
        <v>80</v>
      </c>
      <c r="C77" s="55" t="s">
        <v>17</v>
      </c>
      <c r="D77" s="57">
        <v>100</v>
      </c>
      <c r="E77" s="57">
        <v>4</v>
      </c>
      <c r="F77" s="49">
        <v>5</v>
      </c>
      <c r="G77" s="49" t="s">
        <v>5</v>
      </c>
      <c r="H77" s="49">
        <v>127</v>
      </c>
    </row>
    <row r="78" spans="1:8" s="48" customFormat="1" x14ac:dyDescent="0.2">
      <c r="A78" s="55">
        <v>43458</v>
      </c>
      <c r="B78" s="56" t="s">
        <v>80</v>
      </c>
      <c r="C78" s="55" t="s">
        <v>17</v>
      </c>
      <c r="D78" s="57">
        <v>100</v>
      </c>
      <c r="E78" s="57"/>
      <c r="F78" s="49">
        <v>18</v>
      </c>
      <c r="G78" s="49" t="s">
        <v>6</v>
      </c>
      <c r="H78" s="49">
        <v>31</v>
      </c>
    </row>
    <row r="79" spans="1:8" s="48" customFormat="1" x14ac:dyDescent="0.2">
      <c r="A79" s="55">
        <v>43458</v>
      </c>
      <c r="B79" s="56" t="s">
        <v>80</v>
      </c>
      <c r="C79" s="55" t="s">
        <v>17</v>
      </c>
      <c r="D79" s="57">
        <v>100</v>
      </c>
      <c r="E79" s="57"/>
      <c r="F79" s="49">
        <v>50</v>
      </c>
      <c r="G79" s="49" t="s">
        <v>8</v>
      </c>
      <c r="H79" s="49">
        <v>83</v>
      </c>
    </row>
    <row r="80" spans="1:8" s="48" customFormat="1" x14ac:dyDescent="0.2">
      <c r="A80" s="55">
        <v>43458</v>
      </c>
      <c r="B80" s="56" t="s">
        <v>80</v>
      </c>
      <c r="C80" s="55" t="s">
        <v>17</v>
      </c>
      <c r="D80" s="57">
        <v>100</v>
      </c>
      <c r="E80" s="57"/>
      <c r="F80" s="49">
        <v>89</v>
      </c>
      <c r="G80" s="49" t="s">
        <v>6</v>
      </c>
      <c r="H80" s="49">
        <v>84</v>
      </c>
    </row>
    <row r="81" spans="1:8" s="48" customFormat="1" x14ac:dyDescent="0.2">
      <c r="A81" s="55">
        <v>43458</v>
      </c>
      <c r="B81" s="56" t="s">
        <v>80</v>
      </c>
      <c r="C81" s="55" t="s">
        <v>17</v>
      </c>
      <c r="D81" s="57">
        <v>100</v>
      </c>
      <c r="E81" s="57"/>
      <c r="F81" s="49">
        <v>98</v>
      </c>
      <c r="G81" s="49" t="s">
        <v>6</v>
      </c>
      <c r="H81" s="49">
        <v>8</v>
      </c>
    </row>
    <row r="82" spans="1:8" s="48" customFormat="1" x14ac:dyDescent="0.2">
      <c r="A82" s="59">
        <v>43474</v>
      </c>
      <c r="B82" s="56" t="s">
        <v>80</v>
      </c>
      <c r="C82" s="55" t="s">
        <v>17</v>
      </c>
      <c r="D82" s="62">
        <v>100</v>
      </c>
      <c r="E82" s="62">
        <v>4</v>
      </c>
      <c r="F82" s="48">
        <v>0</v>
      </c>
      <c r="G82" s="48" t="s">
        <v>6</v>
      </c>
      <c r="H82" s="48">
        <v>135</v>
      </c>
    </row>
    <row r="83" spans="1:8" s="48" customFormat="1" x14ac:dyDescent="0.2">
      <c r="A83" s="59">
        <v>43474</v>
      </c>
      <c r="B83" s="56" t="s">
        <v>80</v>
      </c>
      <c r="C83" s="55" t="s">
        <v>17</v>
      </c>
      <c r="D83" s="62">
        <v>100</v>
      </c>
      <c r="E83" s="62"/>
      <c r="F83" s="48">
        <v>177</v>
      </c>
      <c r="G83" s="48" t="s">
        <v>5</v>
      </c>
      <c r="H83" s="48">
        <v>4</v>
      </c>
    </row>
    <row r="84" spans="1:8" s="48" customFormat="1" x14ac:dyDescent="0.2">
      <c r="A84" s="59">
        <v>43474</v>
      </c>
      <c r="B84" s="56" t="s">
        <v>80</v>
      </c>
      <c r="C84" s="55" t="s">
        <v>17</v>
      </c>
      <c r="D84" s="62">
        <v>100</v>
      </c>
      <c r="E84" s="62"/>
      <c r="F84" s="48">
        <v>193</v>
      </c>
      <c r="G84" s="48" t="s">
        <v>6</v>
      </c>
      <c r="H84" s="48">
        <v>24</v>
      </c>
    </row>
    <row r="85" spans="1:8" s="48" customFormat="1" x14ac:dyDescent="0.2">
      <c r="A85" s="59">
        <v>43474</v>
      </c>
      <c r="B85" s="56" t="s">
        <v>80</v>
      </c>
      <c r="C85" s="55" t="s">
        <v>17</v>
      </c>
      <c r="D85" s="63">
        <v>300</v>
      </c>
      <c r="E85" s="63">
        <v>4</v>
      </c>
      <c r="F85" s="48">
        <v>2</v>
      </c>
      <c r="G85" s="48" t="s">
        <v>7</v>
      </c>
      <c r="H85" s="48">
        <v>15</v>
      </c>
    </row>
    <row r="86" spans="1:8" s="48" customFormat="1" x14ac:dyDescent="0.2">
      <c r="A86" s="59">
        <v>43474</v>
      </c>
      <c r="B86" s="56" t="s">
        <v>80</v>
      </c>
      <c r="C86" s="55" t="s">
        <v>17</v>
      </c>
      <c r="D86" s="63">
        <v>300</v>
      </c>
      <c r="E86" s="63"/>
      <c r="F86" s="48">
        <v>31</v>
      </c>
      <c r="G86" s="48" t="s">
        <v>8</v>
      </c>
      <c r="H86" s="48">
        <v>27</v>
      </c>
    </row>
    <row r="87" spans="1:8" s="48" customFormat="1" x14ac:dyDescent="0.2">
      <c r="A87" s="59">
        <v>43474</v>
      </c>
      <c r="B87" s="56" t="s">
        <v>80</v>
      </c>
      <c r="C87" s="55" t="s">
        <v>17</v>
      </c>
      <c r="D87" s="63">
        <v>300</v>
      </c>
      <c r="E87" s="63"/>
      <c r="F87" s="48">
        <v>34</v>
      </c>
      <c r="G87" s="48" t="s">
        <v>5</v>
      </c>
      <c r="H87" s="48">
        <v>138</v>
      </c>
    </row>
    <row r="88" spans="1:8" s="48" customFormat="1" x14ac:dyDescent="0.2">
      <c r="A88" s="59">
        <v>43474</v>
      </c>
      <c r="B88" s="56" t="s">
        <v>80</v>
      </c>
      <c r="C88" s="55" t="s">
        <v>17</v>
      </c>
      <c r="D88" s="63">
        <v>300</v>
      </c>
      <c r="E88" s="63"/>
      <c r="F88" s="48">
        <v>146</v>
      </c>
      <c r="G88" s="48" t="s">
        <v>7</v>
      </c>
      <c r="H88" s="48">
        <v>10</v>
      </c>
    </row>
    <row r="89" spans="1:8" s="48" customFormat="1" x14ac:dyDescent="0.2">
      <c r="A89" s="59">
        <v>43474</v>
      </c>
      <c r="B89" s="56" t="s">
        <v>80</v>
      </c>
      <c r="C89" s="55" t="s">
        <v>17</v>
      </c>
      <c r="D89" s="62">
        <v>900</v>
      </c>
      <c r="E89" s="62">
        <v>4</v>
      </c>
      <c r="F89" s="48">
        <v>0</v>
      </c>
      <c r="G89" s="48" t="s">
        <v>8</v>
      </c>
      <c r="H89" s="48">
        <v>29</v>
      </c>
    </row>
    <row r="90" spans="1:8" s="48" customFormat="1" x14ac:dyDescent="0.2">
      <c r="A90" s="59">
        <v>43474</v>
      </c>
      <c r="B90" s="56" t="s">
        <v>80</v>
      </c>
      <c r="C90" s="55" t="s">
        <v>17</v>
      </c>
      <c r="D90" s="62">
        <v>900</v>
      </c>
      <c r="E90" s="62"/>
      <c r="F90" s="48">
        <v>3</v>
      </c>
      <c r="G90" s="48" t="s">
        <v>6</v>
      </c>
      <c r="H90" s="48">
        <v>117</v>
      </c>
    </row>
    <row r="91" spans="1:8" s="48" customFormat="1" x14ac:dyDescent="0.2">
      <c r="A91" s="59">
        <v>43474</v>
      </c>
      <c r="B91" s="56" t="s">
        <v>80</v>
      </c>
      <c r="C91" s="55" t="s">
        <v>17</v>
      </c>
      <c r="D91" s="62">
        <v>900</v>
      </c>
      <c r="E91" s="62"/>
      <c r="F91" s="48">
        <v>6</v>
      </c>
      <c r="G91" s="48" t="s">
        <v>6</v>
      </c>
      <c r="H91" s="48">
        <v>4</v>
      </c>
    </row>
    <row r="92" spans="1:8" s="48" customFormat="1" x14ac:dyDescent="0.2">
      <c r="A92" s="59">
        <v>43474</v>
      </c>
      <c r="B92" s="56" t="s">
        <v>80</v>
      </c>
      <c r="C92" s="55" t="s">
        <v>17</v>
      </c>
      <c r="D92" s="62">
        <v>900</v>
      </c>
      <c r="E92" s="62"/>
      <c r="F92" s="48">
        <v>97</v>
      </c>
      <c r="G92" s="48" t="s">
        <v>6</v>
      </c>
      <c r="H92" s="48">
        <v>35</v>
      </c>
    </row>
    <row r="93" spans="1:8" s="48" customFormat="1" x14ac:dyDescent="0.2">
      <c r="A93" s="68">
        <v>43474</v>
      </c>
      <c r="B93" s="69" t="s">
        <v>80</v>
      </c>
      <c r="C93" s="15" t="s">
        <v>17</v>
      </c>
      <c r="D93" s="71">
        <v>900</v>
      </c>
      <c r="E93" s="71"/>
      <c r="F93" s="72">
        <v>231</v>
      </c>
      <c r="G93" s="72" t="s">
        <v>6</v>
      </c>
      <c r="H93" s="72">
        <v>49</v>
      </c>
    </row>
    <row r="94" spans="1:8" x14ac:dyDescent="0.2">
      <c r="A94" s="55">
        <v>43747</v>
      </c>
      <c r="B94" s="56" t="s">
        <v>81</v>
      </c>
      <c r="C94" s="55" t="s">
        <v>16</v>
      </c>
      <c r="D94" s="58">
        <v>33</v>
      </c>
      <c r="E94" s="58">
        <v>1</v>
      </c>
      <c r="F94" s="49">
        <v>0</v>
      </c>
      <c r="G94" s="49" t="s">
        <v>5</v>
      </c>
      <c r="H94" s="49">
        <v>16</v>
      </c>
    </row>
    <row r="95" spans="1:8" x14ac:dyDescent="0.2">
      <c r="A95" s="55">
        <v>43747</v>
      </c>
      <c r="B95" s="56" t="s">
        <v>81</v>
      </c>
      <c r="C95" s="55" t="s">
        <v>16</v>
      </c>
      <c r="D95" s="58">
        <v>33</v>
      </c>
      <c r="F95" s="49">
        <v>5</v>
      </c>
      <c r="G95" s="49" t="s">
        <v>8</v>
      </c>
      <c r="H95" s="49">
        <v>12</v>
      </c>
    </row>
    <row r="96" spans="1:8" x14ac:dyDescent="0.2">
      <c r="A96" s="55">
        <v>43747</v>
      </c>
      <c r="B96" s="56" t="s">
        <v>81</v>
      </c>
      <c r="C96" s="55" t="s">
        <v>16</v>
      </c>
      <c r="D96" s="60">
        <v>100</v>
      </c>
      <c r="E96" s="60">
        <v>4</v>
      </c>
      <c r="F96" s="49">
        <v>65</v>
      </c>
      <c r="G96" s="49" t="s">
        <v>8</v>
      </c>
      <c r="H96" s="49">
        <v>11</v>
      </c>
    </row>
    <row r="97" spans="1:8" x14ac:dyDescent="0.2">
      <c r="A97" s="55">
        <v>43747</v>
      </c>
      <c r="B97" s="56" t="s">
        <v>81</v>
      </c>
      <c r="C97" s="55" t="s">
        <v>16</v>
      </c>
      <c r="D97" s="60">
        <v>100</v>
      </c>
      <c r="E97" s="60"/>
      <c r="F97" s="49">
        <v>93</v>
      </c>
      <c r="G97" s="49" t="s">
        <v>5</v>
      </c>
      <c r="H97" s="49">
        <v>7</v>
      </c>
    </row>
    <row r="98" spans="1:8" x14ac:dyDescent="0.2">
      <c r="A98" s="55">
        <v>43747</v>
      </c>
      <c r="B98" s="56" t="s">
        <v>81</v>
      </c>
      <c r="C98" s="55" t="s">
        <v>16</v>
      </c>
      <c r="D98" s="60">
        <v>100</v>
      </c>
      <c r="E98" s="60"/>
      <c r="F98" s="49">
        <v>188</v>
      </c>
      <c r="G98" s="49" t="s">
        <v>9</v>
      </c>
      <c r="H98" s="49">
        <v>33</v>
      </c>
    </row>
    <row r="99" spans="1:8" x14ac:dyDescent="0.2">
      <c r="A99" s="59">
        <v>43751</v>
      </c>
      <c r="B99" s="56" t="s">
        <v>81</v>
      </c>
      <c r="C99" s="55" t="s">
        <v>16</v>
      </c>
      <c r="D99" s="58">
        <v>100</v>
      </c>
      <c r="E99" s="64">
        <v>0.5</v>
      </c>
      <c r="F99" s="49">
        <v>1</v>
      </c>
      <c r="G99" s="49" t="s">
        <v>8</v>
      </c>
      <c r="H99" s="49">
        <v>52</v>
      </c>
    </row>
    <row r="100" spans="1:8" x14ac:dyDescent="0.2">
      <c r="A100" s="55">
        <v>43757</v>
      </c>
      <c r="B100" s="56" t="s">
        <v>81</v>
      </c>
      <c r="C100" s="55" t="s">
        <v>16</v>
      </c>
      <c r="D100" s="60">
        <v>100</v>
      </c>
      <c r="E100" s="60">
        <v>4</v>
      </c>
      <c r="F100" s="49">
        <v>1</v>
      </c>
      <c r="G100" s="49" t="s">
        <v>5</v>
      </c>
      <c r="H100" s="49">
        <v>48</v>
      </c>
    </row>
    <row r="101" spans="1:8" x14ac:dyDescent="0.2">
      <c r="A101" s="55">
        <v>43757</v>
      </c>
      <c r="B101" s="56" t="s">
        <v>81</v>
      </c>
      <c r="C101" s="55" t="s">
        <v>16</v>
      </c>
      <c r="D101" s="60">
        <v>100</v>
      </c>
      <c r="E101" s="60"/>
      <c r="F101" s="49">
        <v>40</v>
      </c>
      <c r="G101" s="49" t="s">
        <v>5</v>
      </c>
      <c r="H101" s="49">
        <v>8</v>
      </c>
    </row>
    <row r="102" spans="1:8" x14ac:dyDescent="0.2">
      <c r="A102" s="55">
        <v>43757</v>
      </c>
      <c r="B102" s="56" t="s">
        <v>81</v>
      </c>
      <c r="C102" s="55" t="s">
        <v>16</v>
      </c>
      <c r="D102" s="60">
        <v>100</v>
      </c>
      <c r="E102" s="60"/>
      <c r="F102" s="49">
        <v>125</v>
      </c>
      <c r="G102" s="49" t="s">
        <v>9</v>
      </c>
      <c r="H102" s="49">
        <v>34</v>
      </c>
    </row>
    <row r="103" spans="1:8" x14ac:dyDescent="0.2">
      <c r="A103" s="55">
        <v>43757</v>
      </c>
      <c r="B103" s="56" t="s">
        <v>81</v>
      </c>
      <c r="C103" s="55" t="s">
        <v>16</v>
      </c>
      <c r="D103" s="60">
        <v>100</v>
      </c>
      <c r="E103" s="60"/>
      <c r="F103" s="49">
        <v>205</v>
      </c>
      <c r="G103" s="49" t="s">
        <v>8</v>
      </c>
      <c r="H103" s="49">
        <v>30</v>
      </c>
    </row>
    <row r="104" spans="1:8" x14ac:dyDescent="0.2">
      <c r="A104" s="59">
        <v>43751</v>
      </c>
      <c r="B104" s="56" t="s">
        <v>81</v>
      </c>
      <c r="C104" s="55" t="s">
        <v>16</v>
      </c>
      <c r="D104" s="58">
        <v>300</v>
      </c>
      <c r="E104" s="58">
        <v>1</v>
      </c>
      <c r="F104" s="49">
        <v>177</v>
      </c>
      <c r="G104" s="49" t="s">
        <v>7</v>
      </c>
      <c r="H104" s="49">
        <v>14</v>
      </c>
    </row>
    <row r="105" spans="1:8" x14ac:dyDescent="0.2">
      <c r="A105" s="59">
        <v>43751</v>
      </c>
      <c r="B105" s="56" t="s">
        <v>81</v>
      </c>
      <c r="C105" s="55" t="s">
        <v>16</v>
      </c>
      <c r="D105" s="58">
        <v>300</v>
      </c>
      <c r="F105" s="49">
        <v>192</v>
      </c>
      <c r="G105" s="49" t="s">
        <v>9</v>
      </c>
      <c r="H105" s="49">
        <v>17</v>
      </c>
    </row>
    <row r="106" spans="1:8" x14ac:dyDescent="0.2">
      <c r="A106" s="55">
        <v>43757</v>
      </c>
      <c r="B106" s="56" t="s">
        <v>81</v>
      </c>
      <c r="C106" s="55" t="s">
        <v>16</v>
      </c>
      <c r="D106" s="60">
        <v>300</v>
      </c>
      <c r="E106" s="60">
        <v>4</v>
      </c>
    </row>
    <row r="107" spans="1:8" x14ac:dyDescent="0.2">
      <c r="A107" s="59">
        <v>43751</v>
      </c>
      <c r="B107" s="56" t="s">
        <v>81</v>
      </c>
      <c r="C107" s="55" t="s">
        <v>16</v>
      </c>
      <c r="D107" s="58">
        <v>900</v>
      </c>
      <c r="E107" s="58">
        <v>4</v>
      </c>
      <c r="F107" s="49">
        <v>17</v>
      </c>
      <c r="G107" s="49" t="s">
        <v>6</v>
      </c>
      <c r="H107" s="49">
        <v>39</v>
      </c>
    </row>
    <row r="108" spans="1:8" x14ac:dyDescent="0.2">
      <c r="A108" s="59">
        <v>43751</v>
      </c>
      <c r="B108" s="56" t="s">
        <v>81</v>
      </c>
      <c r="C108" s="55" t="s">
        <v>16</v>
      </c>
      <c r="D108" s="58">
        <v>900</v>
      </c>
      <c r="F108" s="49">
        <v>38</v>
      </c>
      <c r="G108" s="49" t="s">
        <v>5</v>
      </c>
      <c r="H108" s="49">
        <v>1</v>
      </c>
    </row>
    <row r="109" spans="1:8" x14ac:dyDescent="0.2">
      <c r="A109" s="68">
        <v>43751</v>
      </c>
      <c r="B109" s="69" t="s">
        <v>81</v>
      </c>
      <c r="C109" s="15" t="s">
        <v>16</v>
      </c>
      <c r="D109" s="70">
        <v>900</v>
      </c>
      <c r="E109" s="70"/>
      <c r="F109" s="16">
        <v>169</v>
      </c>
      <c r="G109" s="16" t="s">
        <v>5</v>
      </c>
      <c r="H109" s="16">
        <v>86</v>
      </c>
    </row>
    <row r="110" spans="1:8" x14ac:dyDescent="0.2">
      <c r="A110" s="55">
        <v>43747</v>
      </c>
      <c r="B110" s="56" t="s">
        <v>82</v>
      </c>
      <c r="C110" s="55" t="s">
        <v>15</v>
      </c>
      <c r="D110" s="58">
        <v>33</v>
      </c>
      <c r="E110" s="58">
        <v>1</v>
      </c>
      <c r="F110" s="49">
        <v>0</v>
      </c>
      <c r="G110" s="49" t="s">
        <v>6</v>
      </c>
      <c r="H110" s="49">
        <v>21</v>
      </c>
    </row>
    <row r="111" spans="1:8" x14ac:dyDescent="0.2">
      <c r="A111" s="55">
        <v>43747</v>
      </c>
      <c r="B111" s="56" t="s">
        <v>82</v>
      </c>
      <c r="C111" s="55" t="s">
        <v>15</v>
      </c>
      <c r="D111" s="60">
        <v>100</v>
      </c>
      <c r="E111" s="60">
        <v>4</v>
      </c>
      <c r="F111" s="49">
        <v>40</v>
      </c>
      <c r="G111" s="49" t="s">
        <v>6</v>
      </c>
      <c r="H111" s="49">
        <v>37</v>
      </c>
    </row>
    <row r="112" spans="1:8" x14ac:dyDescent="0.2">
      <c r="A112" s="55">
        <v>43747</v>
      </c>
      <c r="B112" s="56" t="s">
        <v>82</v>
      </c>
      <c r="C112" s="55" t="s">
        <v>15</v>
      </c>
      <c r="D112" s="60">
        <v>100</v>
      </c>
      <c r="E112" s="60"/>
      <c r="F112" s="49">
        <v>64</v>
      </c>
      <c r="G112" s="49" t="s">
        <v>8</v>
      </c>
      <c r="H112" s="49">
        <v>11</v>
      </c>
    </row>
    <row r="113" spans="1:8" x14ac:dyDescent="0.2">
      <c r="A113" s="59">
        <v>43751</v>
      </c>
      <c r="B113" s="56" t="s">
        <v>82</v>
      </c>
      <c r="C113" s="55" t="s">
        <v>15</v>
      </c>
      <c r="D113" s="58">
        <v>100</v>
      </c>
      <c r="E113" s="58">
        <v>4</v>
      </c>
      <c r="F113" s="49">
        <v>2</v>
      </c>
      <c r="G113" s="49" t="s">
        <v>8</v>
      </c>
      <c r="H113" s="49">
        <v>25</v>
      </c>
    </row>
    <row r="114" spans="1:8" x14ac:dyDescent="0.2">
      <c r="A114" s="59">
        <v>43751</v>
      </c>
      <c r="B114" s="56" t="s">
        <v>82</v>
      </c>
      <c r="C114" s="55" t="s">
        <v>15</v>
      </c>
      <c r="D114" s="58">
        <v>100</v>
      </c>
      <c r="F114" s="49">
        <v>136</v>
      </c>
      <c r="G114" s="49" t="s">
        <v>8</v>
      </c>
      <c r="H114" s="49">
        <v>41</v>
      </c>
    </row>
    <row r="115" spans="1:8" x14ac:dyDescent="0.2">
      <c r="A115" s="59">
        <v>43751</v>
      </c>
      <c r="B115" s="56" t="s">
        <v>82</v>
      </c>
      <c r="C115" s="55" t="s">
        <v>15</v>
      </c>
      <c r="D115" s="60">
        <v>300</v>
      </c>
      <c r="E115" s="60">
        <v>4</v>
      </c>
      <c r="F115" s="49">
        <v>104</v>
      </c>
      <c r="G115" s="49" t="s">
        <v>6</v>
      </c>
      <c r="H115" s="49">
        <v>42</v>
      </c>
    </row>
    <row r="116" spans="1:8" x14ac:dyDescent="0.2">
      <c r="A116" s="59">
        <v>43751</v>
      </c>
      <c r="B116" s="56" t="s">
        <v>82</v>
      </c>
      <c r="C116" s="55" t="s">
        <v>15</v>
      </c>
      <c r="D116" s="60">
        <v>300</v>
      </c>
      <c r="E116" s="60"/>
      <c r="F116" s="49">
        <v>179</v>
      </c>
      <c r="G116" s="49" t="s">
        <v>7</v>
      </c>
      <c r="H116" s="49">
        <v>20</v>
      </c>
    </row>
    <row r="117" spans="1:8" x14ac:dyDescent="0.2">
      <c r="A117" s="59">
        <v>43751</v>
      </c>
      <c r="B117" s="56" t="s">
        <v>82</v>
      </c>
      <c r="C117" s="55" t="s">
        <v>15</v>
      </c>
      <c r="D117" s="58">
        <v>900</v>
      </c>
      <c r="E117" s="58">
        <v>4</v>
      </c>
      <c r="F117" s="49">
        <v>21</v>
      </c>
      <c r="G117" s="49" t="s">
        <v>6</v>
      </c>
      <c r="H117" s="49">
        <v>47</v>
      </c>
    </row>
    <row r="118" spans="1:8" x14ac:dyDescent="0.2">
      <c r="A118" s="59">
        <v>43751</v>
      </c>
      <c r="B118" s="56" t="s">
        <v>82</v>
      </c>
      <c r="C118" s="55" t="s">
        <v>15</v>
      </c>
      <c r="D118" s="58">
        <v>900</v>
      </c>
      <c r="F118" s="49">
        <v>54</v>
      </c>
      <c r="G118" s="49" t="s">
        <v>8</v>
      </c>
      <c r="H118" s="49">
        <v>1</v>
      </c>
    </row>
    <row r="119" spans="1:8" x14ac:dyDescent="0.2">
      <c r="A119" s="68">
        <v>43751</v>
      </c>
      <c r="B119" s="69" t="s">
        <v>82</v>
      </c>
      <c r="C119" s="15" t="s">
        <v>15</v>
      </c>
      <c r="D119" s="70">
        <v>900</v>
      </c>
      <c r="E119" s="70"/>
      <c r="F119" s="16">
        <v>236</v>
      </c>
      <c r="G119" s="16" t="s">
        <v>6</v>
      </c>
      <c r="H119" s="16">
        <v>15</v>
      </c>
    </row>
    <row r="120" spans="1:8" x14ac:dyDescent="0.2">
      <c r="A120" s="55">
        <v>43458</v>
      </c>
      <c r="B120" s="56" t="s">
        <v>83</v>
      </c>
      <c r="C120" s="55" t="s">
        <v>14</v>
      </c>
      <c r="D120" s="58">
        <v>33</v>
      </c>
      <c r="E120" s="58">
        <v>1</v>
      </c>
      <c r="F120" s="58">
        <v>1</v>
      </c>
      <c r="G120" s="49" t="s">
        <v>5</v>
      </c>
      <c r="H120" s="49">
        <v>47</v>
      </c>
    </row>
    <row r="121" spans="1:8" x14ac:dyDescent="0.2">
      <c r="A121" s="55">
        <v>43458</v>
      </c>
      <c r="B121" s="56" t="s">
        <v>83</v>
      </c>
      <c r="C121" s="55" t="s">
        <v>14</v>
      </c>
      <c r="D121" s="58">
        <v>33</v>
      </c>
      <c r="F121" s="58">
        <v>5</v>
      </c>
      <c r="G121" s="49" t="s">
        <v>8</v>
      </c>
      <c r="H121" s="49">
        <v>54</v>
      </c>
    </row>
    <row r="122" spans="1:8" x14ac:dyDescent="0.2">
      <c r="A122" s="55">
        <v>43458</v>
      </c>
      <c r="B122" s="56" t="s">
        <v>83</v>
      </c>
      <c r="C122" s="55" t="s">
        <v>14</v>
      </c>
      <c r="D122" s="58">
        <v>33</v>
      </c>
      <c r="F122" s="58">
        <v>7</v>
      </c>
      <c r="G122" s="49" t="s">
        <v>8</v>
      </c>
      <c r="H122" s="49">
        <v>15</v>
      </c>
    </row>
    <row r="123" spans="1:8" x14ac:dyDescent="0.2">
      <c r="A123" s="55">
        <v>43458</v>
      </c>
      <c r="B123" s="56" t="s">
        <v>83</v>
      </c>
      <c r="C123" s="55" t="s">
        <v>14</v>
      </c>
      <c r="D123" s="60">
        <v>100</v>
      </c>
      <c r="E123" s="60">
        <v>4</v>
      </c>
      <c r="F123" s="58">
        <v>3</v>
      </c>
      <c r="G123" s="49" t="s">
        <v>6</v>
      </c>
      <c r="H123" s="49">
        <v>21</v>
      </c>
    </row>
    <row r="124" spans="1:8" x14ac:dyDescent="0.2">
      <c r="A124" s="55">
        <v>43458</v>
      </c>
      <c r="B124" s="56" t="s">
        <v>83</v>
      </c>
      <c r="C124" s="55" t="s">
        <v>14</v>
      </c>
      <c r="D124" s="60">
        <v>100</v>
      </c>
      <c r="E124" s="60"/>
      <c r="F124" s="58">
        <v>20</v>
      </c>
      <c r="G124" s="49" t="s">
        <v>6</v>
      </c>
      <c r="H124" s="49">
        <v>40</v>
      </c>
    </row>
    <row r="125" spans="1:8" x14ac:dyDescent="0.2">
      <c r="A125" s="55">
        <v>43458</v>
      </c>
      <c r="B125" s="56" t="s">
        <v>83</v>
      </c>
      <c r="C125" s="55" t="s">
        <v>14</v>
      </c>
      <c r="D125" s="60">
        <v>100</v>
      </c>
      <c r="E125" s="60"/>
      <c r="F125" s="58">
        <v>52</v>
      </c>
      <c r="G125" s="49" t="s">
        <v>8</v>
      </c>
      <c r="H125" s="49">
        <v>46</v>
      </c>
    </row>
    <row r="126" spans="1:8" x14ac:dyDescent="0.2">
      <c r="A126" s="59">
        <v>43470</v>
      </c>
      <c r="B126" s="56" t="s">
        <v>83</v>
      </c>
      <c r="C126" s="55" t="s">
        <v>14</v>
      </c>
      <c r="D126" s="58">
        <v>100</v>
      </c>
      <c r="E126" s="58">
        <v>4</v>
      </c>
      <c r="F126" s="58">
        <v>1</v>
      </c>
      <c r="G126" s="49" t="s">
        <v>5</v>
      </c>
      <c r="H126" s="49">
        <v>37</v>
      </c>
    </row>
    <row r="127" spans="1:8" x14ac:dyDescent="0.2">
      <c r="A127" s="59">
        <v>43470</v>
      </c>
      <c r="B127" s="56" t="s">
        <v>83</v>
      </c>
      <c r="C127" s="55" t="s">
        <v>14</v>
      </c>
      <c r="D127" s="58">
        <v>100</v>
      </c>
      <c r="F127" s="58">
        <v>42</v>
      </c>
      <c r="G127" s="49" t="s">
        <v>8</v>
      </c>
      <c r="H127" s="49">
        <v>18</v>
      </c>
    </row>
    <row r="128" spans="1:8" x14ac:dyDescent="0.2">
      <c r="A128" s="59">
        <v>43470</v>
      </c>
      <c r="B128" s="56" t="s">
        <v>83</v>
      </c>
      <c r="C128" s="55" t="s">
        <v>14</v>
      </c>
      <c r="D128" s="58">
        <v>100</v>
      </c>
      <c r="F128" s="58">
        <v>54</v>
      </c>
      <c r="G128" s="49" t="s">
        <v>5</v>
      </c>
      <c r="H128" s="49">
        <v>34</v>
      </c>
    </row>
    <row r="129" spans="1:8" x14ac:dyDescent="0.2">
      <c r="A129" s="59">
        <v>43470</v>
      </c>
      <c r="B129" s="56" t="s">
        <v>83</v>
      </c>
      <c r="C129" s="55" t="s">
        <v>14</v>
      </c>
      <c r="D129" s="58">
        <v>100</v>
      </c>
      <c r="F129" s="58">
        <v>101</v>
      </c>
      <c r="G129" s="49" t="s">
        <v>9</v>
      </c>
      <c r="H129" s="49">
        <v>6</v>
      </c>
    </row>
    <row r="130" spans="1:8" x14ac:dyDescent="0.2">
      <c r="A130" s="59">
        <v>43470</v>
      </c>
      <c r="B130" s="56" t="s">
        <v>83</v>
      </c>
      <c r="C130" s="55" t="s">
        <v>14</v>
      </c>
      <c r="D130" s="58">
        <v>100</v>
      </c>
      <c r="F130" s="58">
        <v>107</v>
      </c>
      <c r="G130" s="49" t="s">
        <v>8</v>
      </c>
      <c r="H130" s="49">
        <v>33</v>
      </c>
    </row>
    <row r="131" spans="1:8" x14ac:dyDescent="0.2">
      <c r="A131" s="59">
        <v>43470</v>
      </c>
      <c r="B131" s="56" t="s">
        <v>83</v>
      </c>
      <c r="C131" s="55" t="s">
        <v>14</v>
      </c>
      <c r="D131" s="60">
        <v>300</v>
      </c>
      <c r="E131" s="60">
        <v>4</v>
      </c>
      <c r="F131" s="58">
        <v>5</v>
      </c>
      <c r="G131" s="49" t="s">
        <v>5</v>
      </c>
      <c r="H131" s="49">
        <v>35</v>
      </c>
    </row>
    <row r="132" spans="1:8" x14ac:dyDescent="0.2">
      <c r="A132" s="59">
        <v>43470</v>
      </c>
      <c r="B132" s="56" t="s">
        <v>83</v>
      </c>
      <c r="C132" s="55" t="s">
        <v>14</v>
      </c>
      <c r="D132" s="58">
        <v>900</v>
      </c>
      <c r="E132" s="58">
        <v>4</v>
      </c>
      <c r="F132" s="58">
        <v>0</v>
      </c>
      <c r="G132" s="49" t="s">
        <v>8</v>
      </c>
      <c r="H132" s="49">
        <v>53</v>
      </c>
    </row>
    <row r="133" spans="1:8" x14ac:dyDescent="0.2">
      <c r="A133" s="59">
        <v>43470</v>
      </c>
      <c r="B133" s="56" t="s">
        <v>83</v>
      </c>
      <c r="C133" s="55" t="s">
        <v>14</v>
      </c>
      <c r="D133" s="58">
        <v>900</v>
      </c>
      <c r="F133" s="58">
        <v>17</v>
      </c>
      <c r="G133" s="49" t="s">
        <v>6</v>
      </c>
      <c r="H133" s="49">
        <v>34</v>
      </c>
    </row>
    <row r="134" spans="1:8" x14ac:dyDescent="0.2">
      <c r="A134" s="59">
        <v>43470</v>
      </c>
      <c r="B134" s="56" t="s">
        <v>83</v>
      </c>
      <c r="C134" s="55" t="s">
        <v>14</v>
      </c>
      <c r="D134" s="58">
        <v>900</v>
      </c>
      <c r="F134" s="58">
        <v>41</v>
      </c>
      <c r="G134" s="49" t="s">
        <v>8</v>
      </c>
      <c r="H134" s="49">
        <v>20</v>
      </c>
    </row>
    <row r="135" spans="1:8" x14ac:dyDescent="0.2">
      <c r="A135" s="59">
        <v>43470</v>
      </c>
      <c r="B135" s="56" t="s">
        <v>83</v>
      </c>
      <c r="C135" s="55" t="s">
        <v>14</v>
      </c>
      <c r="D135" s="58">
        <v>900</v>
      </c>
      <c r="F135" s="58">
        <v>180</v>
      </c>
      <c r="G135" s="49" t="s">
        <v>7</v>
      </c>
      <c r="H135" s="49">
        <v>70</v>
      </c>
    </row>
    <row r="136" spans="1:8" x14ac:dyDescent="0.2">
      <c r="A136" s="68">
        <v>43470</v>
      </c>
      <c r="B136" s="69" t="s">
        <v>83</v>
      </c>
      <c r="C136" s="15" t="s">
        <v>14</v>
      </c>
      <c r="D136" s="70">
        <v>900</v>
      </c>
      <c r="E136" s="70"/>
      <c r="F136" s="70">
        <v>185</v>
      </c>
      <c r="G136" s="16" t="s">
        <v>7</v>
      </c>
      <c r="H136" s="16">
        <v>46</v>
      </c>
    </row>
    <row r="137" spans="1:8" x14ac:dyDescent="0.2">
      <c r="A137" s="55">
        <v>43466</v>
      </c>
      <c r="B137" s="56" t="s">
        <v>84</v>
      </c>
      <c r="C137" s="55" t="s">
        <v>13</v>
      </c>
      <c r="D137" s="58">
        <v>33</v>
      </c>
      <c r="E137" s="58">
        <v>1</v>
      </c>
      <c r="F137" s="58">
        <v>8</v>
      </c>
      <c r="G137" s="65" t="s">
        <v>9</v>
      </c>
      <c r="H137" s="49">
        <v>43</v>
      </c>
    </row>
    <row r="138" spans="1:8" x14ac:dyDescent="0.2">
      <c r="A138" s="55">
        <v>43466</v>
      </c>
      <c r="B138" s="56" t="s">
        <v>84</v>
      </c>
      <c r="C138" s="55" t="s">
        <v>13</v>
      </c>
      <c r="D138" s="58">
        <v>33</v>
      </c>
      <c r="F138" s="58">
        <v>10</v>
      </c>
      <c r="G138" s="65" t="s">
        <v>8</v>
      </c>
      <c r="H138" s="49">
        <v>28</v>
      </c>
    </row>
    <row r="139" spans="1:8" x14ac:dyDescent="0.2">
      <c r="A139" s="55">
        <v>43466</v>
      </c>
      <c r="B139" s="56" t="s">
        <v>84</v>
      </c>
      <c r="C139" s="55" t="s">
        <v>13</v>
      </c>
      <c r="D139" s="58">
        <v>33</v>
      </c>
      <c r="F139" s="58">
        <v>13</v>
      </c>
      <c r="G139" s="65" t="s">
        <v>6</v>
      </c>
      <c r="H139" s="49">
        <v>33</v>
      </c>
    </row>
    <row r="140" spans="1:8" x14ac:dyDescent="0.2">
      <c r="A140" s="55">
        <v>43466</v>
      </c>
      <c r="B140" s="56" t="s">
        <v>84</v>
      </c>
      <c r="C140" s="55" t="s">
        <v>13</v>
      </c>
      <c r="D140" s="58">
        <v>33</v>
      </c>
      <c r="F140" s="58">
        <v>24</v>
      </c>
      <c r="G140" s="65" t="s">
        <v>9</v>
      </c>
      <c r="H140" s="49">
        <v>24</v>
      </c>
    </row>
    <row r="141" spans="1:8" x14ac:dyDescent="0.2">
      <c r="A141" s="55">
        <v>43466</v>
      </c>
      <c r="B141" s="56" t="s">
        <v>84</v>
      </c>
      <c r="C141" s="55" t="s">
        <v>13</v>
      </c>
      <c r="D141" s="58">
        <v>33</v>
      </c>
      <c r="F141" s="58">
        <v>33</v>
      </c>
      <c r="G141" s="65" t="s">
        <v>7</v>
      </c>
      <c r="H141" s="49">
        <v>8</v>
      </c>
    </row>
    <row r="142" spans="1:8" x14ac:dyDescent="0.2">
      <c r="A142" s="55">
        <v>43466</v>
      </c>
      <c r="B142" s="56" t="s">
        <v>84</v>
      </c>
      <c r="C142" s="55" t="s">
        <v>13</v>
      </c>
      <c r="D142" s="58">
        <v>33</v>
      </c>
      <c r="F142" s="58">
        <v>34</v>
      </c>
      <c r="G142" s="65" t="s">
        <v>5</v>
      </c>
      <c r="H142" s="49">
        <v>16</v>
      </c>
    </row>
    <row r="143" spans="1:8" x14ac:dyDescent="0.2">
      <c r="A143" s="55">
        <v>43466</v>
      </c>
      <c r="B143" s="56" t="s">
        <v>84</v>
      </c>
      <c r="C143" s="55" t="s">
        <v>13</v>
      </c>
      <c r="D143" s="58">
        <v>33</v>
      </c>
      <c r="F143" s="58">
        <v>48</v>
      </c>
      <c r="G143" s="65" t="s">
        <v>5</v>
      </c>
      <c r="H143" s="49">
        <f>2*60+31</f>
        <v>151</v>
      </c>
    </row>
    <row r="144" spans="1:8" x14ac:dyDescent="0.2">
      <c r="A144" s="55">
        <v>43466</v>
      </c>
      <c r="B144" s="56" t="s">
        <v>84</v>
      </c>
      <c r="C144" s="55" t="s">
        <v>13</v>
      </c>
      <c r="D144" s="60">
        <v>100</v>
      </c>
      <c r="E144" s="60">
        <v>4</v>
      </c>
      <c r="F144" s="58">
        <v>13</v>
      </c>
      <c r="G144" s="65" t="s">
        <v>5</v>
      </c>
      <c r="H144" s="49">
        <v>24</v>
      </c>
    </row>
    <row r="145" spans="1:8" x14ac:dyDescent="0.2">
      <c r="A145" s="55">
        <v>43466</v>
      </c>
      <c r="B145" s="56" t="s">
        <v>84</v>
      </c>
      <c r="C145" s="55" t="s">
        <v>13</v>
      </c>
      <c r="D145" s="60">
        <v>100</v>
      </c>
      <c r="E145" s="60"/>
      <c r="F145" s="58">
        <v>35</v>
      </c>
      <c r="G145" s="65" t="s">
        <v>9</v>
      </c>
      <c r="H145" s="49">
        <f>60+33</f>
        <v>93</v>
      </c>
    </row>
    <row r="146" spans="1:8" x14ac:dyDescent="0.2">
      <c r="A146" s="55">
        <v>43466</v>
      </c>
      <c r="B146" s="56" t="s">
        <v>84</v>
      </c>
      <c r="C146" s="55" t="s">
        <v>13</v>
      </c>
      <c r="D146" s="60">
        <v>100</v>
      </c>
      <c r="E146" s="60"/>
      <c r="F146" s="58">
        <v>38</v>
      </c>
      <c r="G146" s="65" t="s">
        <v>7</v>
      </c>
      <c r="H146" s="49">
        <v>33</v>
      </c>
    </row>
    <row r="147" spans="1:8" x14ac:dyDescent="0.2">
      <c r="A147" s="55">
        <v>43466</v>
      </c>
      <c r="B147" s="56" t="s">
        <v>84</v>
      </c>
      <c r="C147" s="55" t="s">
        <v>13</v>
      </c>
      <c r="D147" s="60">
        <v>100</v>
      </c>
      <c r="E147" s="60"/>
      <c r="F147" s="58">
        <v>41</v>
      </c>
      <c r="G147" s="65" t="s">
        <v>8</v>
      </c>
      <c r="H147" s="49">
        <v>10</v>
      </c>
    </row>
    <row r="148" spans="1:8" x14ac:dyDescent="0.2">
      <c r="A148" s="55">
        <v>43466</v>
      </c>
      <c r="B148" s="56" t="s">
        <v>84</v>
      </c>
      <c r="C148" s="55" t="s">
        <v>13</v>
      </c>
      <c r="D148" s="60">
        <v>100</v>
      </c>
      <c r="E148" s="60"/>
      <c r="F148" s="58">
        <v>54</v>
      </c>
      <c r="G148" s="65" t="s">
        <v>5</v>
      </c>
      <c r="H148" s="49">
        <v>45</v>
      </c>
    </row>
    <row r="149" spans="1:8" x14ac:dyDescent="0.2">
      <c r="A149" s="55">
        <v>43466</v>
      </c>
      <c r="B149" s="56" t="s">
        <v>84</v>
      </c>
      <c r="C149" s="55" t="s">
        <v>13</v>
      </c>
      <c r="D149" s="60">
        <v>100</v>
      </c>
      <c r="E149" s="60"/>
      <c r="F149" s="58">
        <v>127</v>
      </c>
      <c r="G149" s="65" t="s">
        <v>8</v>
      </c>
      <c r="H149" s="49">
        <v>28</v>
      </c>
    </row>
    <row r="150" spans="1:8" x14ac:dyDescent="0.2">
      <c r="A150" s="55">
        <v>43466</v>
      </c>
      <c r="B150" s="56" t="s">
        <v>84</v>
      </c>
      <c r="C150" s="55" t="s">
        <v>13</v>
      </c>
      <c r="D150" s="60">
        <v>100</v>
      </c>
      <c r="E150" s="60"/>
      <c r="F150" s="58">
        <v>142</v>
      </c>
      <c r="G150" s="65" t="s">
        <v>7</v>
      </c>
      <c r="H150" s="49">
        <v>15</v>
      </c>
    </row>
    <row r="151" spans="1:8" x14ac:dyDescent="0.2">
      <c r="A151" s="55">
        <v>43466</v>
      </c>
      <c r="B151" s="56" t="s">
        <v>84</v>
      </c>
      <c r="C151" s="55" t="s">
        <v>13</v>
      </c>
      <c r="D151" s="60">
        <v>100</v>
      </c>
      <c r="E151" s="60"/>
      <c r="F151" s="58">
        <v>145</v>
      </c>
      <c r="G151" s="65" t="s">
        <v>7</v>
      </c>
      <c r="H151" s="49">
        <v>7</v>
      </c>
    </row>
    <row r="152" spans="1:8" x14ac:dyDescent="0.2">
      <c r="A152" s="55">
        <v>43466</v>
      </c>
      <c r="B152" s="56" t="s">
        <v>84</v>
      </c>
      <c r="C152" s="55" t="s">
        <v>13</v>
      </c>
      <c r="D152" s="60">
        <v>100</v>
      </c>
      <c r="E152" s="60"/>
      <c r="F152" s="58">
        <v>245</v>
      </c>
      <c r="G152" s="65" t="s">
        <v>6</v>
      </c>
      <c r="H152" s="49">
        <v>41</v>
      </c>
    </row>
    <row r="153" spans="1:8" x14ac:dyDescent="0.2">
      <c r="A153" s="59">
        <v>43478</v>
      </c>
      <c r="B153" s="56" t="s">
        <v>84</v>
      </c>
      <c r="C153" s="55" t="s">
        <v>13</v>
      </c>
      <c r="D153" s="58">
        <v>100</v>
      </c>
      <c r="E153" s="58">
        <v>4</v>
      </c>
      <c r="F153" s="49">
        <v>0</v>
      </c>
      <c r="G153" s="49" t="s">
        <v>6</v>
      </c>
      <c r="H153" s="49">
        <v>21</v>
      </c>
    </row>
    <row r="154" spans="1:8" x14ac:dyDescent="0.2">
      <c r="A154" s="59">
        <v>43478</v>
      </c>
      <c r="B154" s="56" t="s">
        <v>84</v>
      </c>
      <c r="C154" s="55" t="s">
        <v>13</v>
      </c>
      <c r="D154" s="58">
        <v>100</v>
      </c>
      <c r="F154" s="49">
        <v>1</v>
      </c>
      <c r="G154" s="49" t="s">
        <v>5</v>
      </c>
      <c r="H154" s="49">
        <v>84</v>
      </c>
    </row>
    <row r="155" spans="1:8" x14ac:dyDescent="0.2">
      <c r="A155" s="59">
        <v>43478</v>
      </c>
      <c r="B155" s="56" t="s">
        <v>84</v>
      </c>
      <c r="C155" s="55" t="s">
        <v>13</v>
      </c>
      <c r="D155" s="58">
        <v>100</v>
      </c>
      <c r="F155" s="49">
        <v>5</v>
      </c>
      <c r="G155" s="49" t="s">
        <v>6</v>
      </c>
      <c r="H155" s="49">
        <v>43</v>
      </c>
    </row>
    <row r="156" spans="1:8" x14ac:dyDescent="0.2">
      <c r="A156" s="59">
        <v>43478</v>
      </c>
      <c r="B156" s="56" t="s">
        <v>84</v>
      </c>
      <c r="C156" s="55" t="s">
        <v>13</v>
      </c>
      <c r="D156" s="58">
        <v>100</v>
      </c>
      <c r="F156" s="49">
        <v>85</v>
      </c>
      <c r="G156" s="49" t="s">
        <v>9</v>
      </c>
      <c r="H156" s="49">
        <v>78</v>
      </c>
    </row>
    <row r="157" spans="1:8" x14ac:dyDescent="0.2">
      <c r="A157" s="59">
        <v>43478</v>
      </c>
      <c r="B157" s="56" t="s">
        <v>84</v>
      </c>
      <c r="C157" s="55" t="s">
        <v>13</v>
      </c>
      <c r="D157" s="58">
        <v>100</v>
      </c>
      <c r="F157" s="49">
        <v>95</v>
      </c>
      <c r="G157" s="49" t="s">
        <v>7</v>
      </c>
      <c r="H157" s="49">
        <v>72</v>
      </c>
    </row>
    <row r="158" spans="1:8" x14ac:dyDescent="0.2">
      <c r="A158" s="59">
        <v>43478</v>
      </c>
      <c r="B158" s="56" t="s">
        <v>84</v>
      </c>
      <c r="C158" s="55" t="s">
        <v>13</v>
      </c>
      <c r="D158" s="58">
        <v>100</v>
      </c>
      <c r="F158" s="49">
        <v>142</v>
      </c>
      <c r="G158" s="49" t="s">
        <v>8</v>
      </c>
      <c r="H158" s="49">
        <v>19</v>
      </c>
    </row>
    <row r="159" spans="1:8" ht="12.75" customHeight="1" x14ac:dyDescent="0.2">
      <c r="A159" s="59">
        <v>43478</v>
      </c>
      <c r="B159" s="56" t="s">
        <v>84</v>
      </c>
      <c r="C159" s="55" t="s">
        <v>13</v>
      </c>
      <c r="D159" s="60">
        <v>300</v>
      </c>
      <c r="E159" s="60">
        <v>4</v>
      </c>
      <c r="F159" s="49">
        <v>1</v>
      </c>
      <c r="G159" s="49" t="s">
        <v>8</v>
      </c>
      <c r="H159" s="49">
        <v>61</v>
      </c>
    </row>
    <row r="160" spans="1:8" x14ac:dyDescent="0.2">
      <c r="A160" s="59">
        <v>43478</v>
      </c>
      <c r="B160" s="56" t="s">
        <v>84</v>
      </c>
      <c r="C160" s="55" t="s">
        <v>13</v>
      </c>
      <c r="D160" s="60">
        <v>300</v>
      </c>
      <c r="E160" s="60"/>
      <c r="F160" s="49">
        <v>45</v>
      </c>
      <c r="G160" s="49" t="s">
        <v>5</v>
      </c>
      <c r="H160" s="49">
        <v>5</v>
      </c>
    </row>
    <row r="161" spans="1:8" x14ac:dyDescent="0.2">
      <c r="A161" s="59">
        <v>43478</v>
      </c>
      <c r="B161" s="56" t="s">
        <v>84</v>
      </c>
      <c r="C161" s="55" t="s">
        <v>13</v>
      </c>
      <c r="D161" s="60">
        <v>300</v>
      </c>
      <c r="E161" s="60"/>
      <c r="F161" s="49">
        <v>77</v>
      </c>
      <c r="G161" s="49" t="s">
        <v>5</v>
      </c>
      <c r="H161" s="49">
        <v>14</v>
      </c>
    </row>
    <row r="162" spans="1:8" x14ac:dyDescent="0.2">
      <c r="A162" s="59">
        <v>43478</v>
      </c>
      <c r="B162" s="56" t="s">
        <v>84</v>
      </c>
      <c r="C162" s="55" t="s">
        <v>13</v>
      </c>
      <c r="D162" s="58">
        <v>900</v>
      </c>
      <c r="E162" s="58">
        <v>4</v>
      </c>
      <c r="F162" s="49">
        <v>12</v>
      </c>
      <c r="G162" s="49" t="s">
        <v>5</v>
      </c>
      <c r="H162" s="49">
        <v>22</v>
      </c>
    </row>
    <row r="163" spans="1:8" x14ac:dyDescent="0.2">
      <c r="A163" s="59">
        <v>43478</v>
      </c>
      <c r="B163" s="56" t="s">
        <v>84</v>
      </c>
      <c r="C163" s="55" t="s">
        <v>13</v>
      </c>
      <c r="D163" s="58">
        <v>900</v>
      </c>
      <c r="F163" s="49">
        <v>33</v>
      </c>
      <c r="G163" s="49" t="s">
        <v>8</v>
      </c>
      <c r="H163" s="49">
        <v>21</v>
      </c>
    </row>
    <row r="164" spans="1:8" x14ac:dyDescent="0.2">
      <c r="A164" s="59">
        <v>43478</v>
      </c>
      <c r="B164" s="56" t="s">
        <v>84</v>
      </c>
      <c r="C164" s="55" t="s">
        <v>13</v>
      </c>
      <c r="D164" s="58">
        <v>900</v>
      </c>
      <c r="F164" s="49">
        <v>107</v>
      </c>
      <c r="G164" s="49" t="s">
        <v>5</v>
      </c>
      <c r="H164" s="49">
        <v>6</v>
      </c>
    </row>
    <row r="165" spans="1:8" x14ac:dyDescent="0.2">
      <c r="A165" s="59">
        <v>43478</v>
      </c>
      <c r="B165" s="56" t="s">
        <v>84</v>
      </c>
      <c r="C165" s="55" t="s">
        <v>13</v>
      </c>
      <c r="D165" s="58">
        <v>900</v>
      </c>
      <c r="F165" s="49">
        <v>118</v>
      </c>
      <c r="G165" s="49" t="s">
        <v>6</v>
      </c>
      <c r="H165" s="49">
        <v>19</v>
      </c>
    </row>
    <row r="166" spans="1:8" x14ac:dyDescent="0.2">
      <c r="A166" s="59">
        <v>43478</v>
      </c>
      <c r="B166" s="56" t="s">
        <v>84</v>
      </c>
      <c r="C166" s="55" t="s">
        <v>13</v>
      </c>
      <c r="D166" s="58">
        <v>900</v>
      </c>
      <c r="F166" s="49">
        <v>157</v>
      </c>
      <c r="G166" s="49" t="s">
        <v>6</v>
      </c>
      <c r="H166" s="49">
        <v>2</v>
      </c>
    </row>
    <row r="167" spans="1:8" x14ac:dyDescent="0.2">
      <c r="A167" s="59">
        <v>43478</v>
      </c>
      <c r="B167" s="56" t="s">
        <v>84</v>
      </c>
      <c r="C167" s="55" t="s">
        <v>13</v>
      </c>
      <c r="D167" s="58">
        <v>900</v>
      </c>
      <c r="F167" s="49">
        <v>194</v>
      </c>
      <c r="G167" s="49" t="s">
        <v>7</v>
      </c>
      <c r="H167" s="49">
        <v>17</v>
      </c>
    </row>
    <row r="168" spans="1:8" x14ac:dyDescent="0.2">
      <c r="A168" s="59">
        <v>43478</v>
      </c>
      <c r="B168" s="56" t="s">
        <v>84</v>
      </c>
      <c r="C168" s="55" t="s">
        <v>13</v>
      </c>
      <c r="D168" s="58">
        <v>900</v>
      </c>
      <c r="F168" s="49">
        <v>219</v>
      </c>
      <c r="G168" s="49" t="s">
        <v>9</v>
      </c>
      <c r="H168" s="49">
        <v>15</v>
      </c>
    </row>
    <row r="169" spans="1:8" x14ac:dyDescent="0.2">
      <c r="A169" s="68">
        <v>43478</v>
      </c>
      <c r="B169" s="69" t="s">
        <v>84</v>
      </c>
      <c r="C169" s="15" t="s">
        <v>13</v>
      </c>
      <c r="D169" s="70">
        <v>900</v>
      </c>
      <c r="E169" s="70"/>
      <c r="F169" s="16">
        <v>239</v>
      </c>
      <c r="G169" s="16" t="s">
        <v>6</v>
      </c>
      <c r="H169" s="16">
        <v>49</v>
      </c>
    </row>
    <row r="170" spans="1:8" x14ac:dyDescent="0.2">
      <c r="A170" s="55">
        <v>43466</v>
      </c>
      <c r="B170" s="56" t="s">
        <v>85</v>
      </c>
      <c r="C170" s="55" t="s">
        <v>12</v>
      </c>
      <c r="D170" s="58">
        <v>33</v>
      </c>
      <c r="E170" s="58">
        <v>1</v>
      </c>
      <c r="F170" s="49">
        <v>1</v>
      </c>
      <c r="G170" s="65" t="s">
        <v>7</v>
      </c>
      <c r="H170" s="49">
        <f>3*60+56</f>
        <v>236</v>
      </c>
    </row>
    <row r="171" spans="1:8" x14ac:dyDescent="0.2">
      <c r="A171" s="55">
        <v>43466</v>
      </c>
      <c r="B171" s="56" t="s">
        <v>85</v>
      </c>
      <c r="C171" s="55" t="s">
        <v>12</v>
      </c>
      <c r="D171" s="58">
        <v>33</v>
      </c>
      <c r="F171" s="49">
        <v>25</v>
      </c>
      <c r="G171" s="65" t="s">
        <v>9</v>
      </c>
      <c r="H171" s="49">
        <v>22</v>
      </c>
    </row>
    <row r="172" spans="1:8" x14ac:dyDescent="0.2">
      <c r="A172" s="55">
        <v>43466</v>
      </c>
      <c r="B172" s="56" t="s">
        <v>85</v>
      </c>
      <c r="C172" s="55" t="s">
        <v>12</v>
      </c>
      <c r="D172" s="58">
        <v>33</v>
      </c>
      <c r="F172" s="49">
        <v>34</v>
      </c>
      <c r="G172" s="65" t="s">
        <v>7</v>
      </c>
      <c r="H172" s="49">
        <f>60+13</f>
        <v>73</v>
      </c>
    </row>
    <row r="173" spans="1:8" x14ac:dyDescent="0.2">
      <c r="A173" s="55">
        <v>43466</v>
      </c>
      <c r="B173" s="56" t="s">
        <v>85</v>
      </c>
      <c r="C173" s="55" t="s">
        <v>12</v>
      </c>
      <c r="D173" s="58">
        <v>33</v>
      </c>
      <c r="F173" s="49">
        <v>37</v>
      </c>
      <c r="G173" s="65" t="s">
        <v>5</v>
      </c>
      <c r="H173" s="49">
        <v>9</v>
      </c>
    </row>
    <row r="174" spans="1:8" x14ac:dyDescent="0.2">
      <c r="A174" s="55">
        <v>43466</v>
      </c>
      <c r="B174" s="56" t="s">
        <v>85</v>
      </c>
      <c r="C174" s="55" t="s">
        <v>12</v>
      </c>
      <c r="D174" s="60">
        <v>100</v>
      </c>
      <c r="E174" s="60">
        <v>4</v>
      </c>
      <c r="F174" s="58">
        <v>7</v>
      </c>
      <c r="G174" s="65" t="s">
        <v>7</v>
      </c>
      <c r="H174" s="49">
        <f>2*60+53</f>
        <v>173</v>
      </c>
    </row>
    <row r="175" spans="1:8" x14ac:dyDescent="0.2">
      <c r="A175" s="55">
        <v>43466</v>
      </c>
      <c r="B175" s="56" t="s">
        <v>85</v>
      </c>
      <c r="C175" s="55" t="s">
        <v>12</v>
      </c>
      <c r="D175" s="60">
        <v>100</v>
      </c>
      <c r="E175" s="60"/>
      <c r="F175" s="58">
        <v>47</v>
      </c>
      <c r="G175" s="65" t="s">
        <v>7</v>
      </c>
      <c r="H175" s="61">
        <f>60+60+38</f>
        <v>158</v>
      </c>
    </row>
    <row r="176" spans="1:8" x14ac:dyDescent="0.2">
      <c r="A176" s="55">
        <v>43466</v>
      </c>
      <c r="B176" s="56" t="s">
        <v>85</v>
      </c>
      <c r="C176" s="55" t="s">
        <v>12</v>
      </c>
      <c r="D176" s="60">
        <v>100</v>
      </c>
      <c r="E176" s="60"/>
      <c r="F176" s="58">
        <v>140</v>
      </c>
      <c r="G176" s="65" t="s">
        <v>7</v>
      </c>
      <c r="H176" s="49">
        <v>32</v>
      </c>
    </row>
    <row r="177" spans="1:8" x14ac:dyDescent="0.2">
      <c r="A177" s="55">
        <v>43466</v>
      </c>
      <c r="B177" s="56" t="s">
        <v>85</v>
      </c>
      <c r="C177" s="55" t="s">
        <v>12</v>
      </c>
      <c r="D177" s="60">
        <v>100</v>
      </c>
      <c r="E177" s="60"/>
      <c r="F177" s="58">
        <v>143</v>
      </c>
      <c r="G177" s="65" t="s">
        <v>7</v>
      </c>
      <c r="H177" s="49">
        <f>60+38</f>
        <v>98</v>
      </c>
    </row>
    <row r="178" spans="1:8" x14ac:dyDescent="0.2">
      <c r="A178" s="55">
        <v>43466</v>
      </c>
      <c r="B178" s="56" t="s">
        <v>85</v>
      </c>
      <c r="C178" s="55" t="s">
        <v>12</v>
      </c>
      <c r="D178" s="60">
        <v>100</v>
      </c>
      <c r="E178" s="60"/>
      <c r="F178" s="58">
        <v>188</v>
      </c>
      <c r="G178" s="65" t="s">
        <v>7</v>
      </c>
      <c r="H178" s="49">
        <v>42</v>
      </c>
    </row>
    <row r="179" spans="1:8" x14ac:dyDescent="0.2">
      <c r="A179" s="55">
        <v>43466</v>
      </c>
      <c r="B179" s="56" t="s">
        <v>85</v>
      </c>
      <c r="C179" s="55" t="s">
        <v>12</v>
      </c>
      <c r="D179" s="60">
        <v>100</v>
      </c>
      <c r="E179" s="60"/>
      <c r="F179" s="58">
        <v>194</v>
      </c>
      <c r="G179" s="65" t="s">
        <v>7</v>
      </c>
      <c r="H179" s="49">
        <v>2</v>
      </c>
    </row>
    <row r="180" spans="1:8" x14ac:dyDescent="0.2">
      <c r="A180" s="55">
        <v>43466</v>
      </c>
      <c r="B180" s="56" t="s">
        <v>85</v>
      </c>
      <c r="C180" s="55" t="s">
        <v>12</v>
      </c>
      <c r="D180" s="60">
        <v>100</v>
      </c>
      <c r="E180" s="60"/>
      <c r="F180" s="58">
        <v>197</v>
      </c>
      <c r="G180" s="65" t="s">
        <v>7</v>
      </c>
      <c r="H180" s="49">
        <v>21</v>
      </c>
    </row>
    <row r="181" spans="1:8" x14ac:dyDescent="0.2">
      <c r="A181" s="59">
        <v>43474</v>
      </c>
      <c r="B181" s="56" t="s">
        <v>85</v>
      </c>
      <c r="C181" s="55" t="s">
        <v>12</v>
      </c>
      <c r="D181" s="58">
        <v>100</v>
      </c>
      <c r="E181" s="58">
        <v>4</v>
      </c>
      <c r="F181" s="49">
        <v>32</v>
      </c>
      <c r="G181" s="65" t="s">
        <v>7</v>
      </c>
      <c r="H181" s="49">
        <v>186</v>
      </c>
    </row>
    <row r="182" spans="1:8" x14ac:dyDescent="0.2">
      <c r="A182" s="59">
        <v>43474</v>
      </c>
      <c r="B182" s="56" t="s">
        <v>85</v>
      </c>
      <c r="C182" s="55" t="s">
        <v>12</v>
      </c>
      <c r="D182" s="58">
        <v>100</v>
      </c>
      <c r="F182" s="49">
        <v>36</v>
      </c>
      <c r="G182" s="65" t="s">
        <v>7</v>
      </c>
      <c r="H182" s="49">
        <v>5</v>
      </c>
    </row>
    <row r="183" spans="1:8" x14ac:dyDescent="0.2">
      <c r="A183" s="59">
        <v>43474</v>
      </c>
      <c r="B183" s="56" t="s">
        <v>85</v>
      </c>
      <c r="C183" s="55" t="s">
        <v>12</v>
      </c>
      <c r="D183" s="58">
        <v>100</v>
      </c>
      <c r="F183" s="49">
        <v>72</v>
      </c>
      <c r="G183" s="65" t="s">
        <v>9</v>
      </c>
      <c r="H183" s="49">
        <v>12</v>
      </c>
    </row>
    <row r="184" spans="1:8" x14ac:dyDescent="0.2">
      <c r="A184" s="59">
        <v>43474</v>
      </c>
      <c r="B184" s="56" t="s">
        <v>85</v>
      </c>
      <c r="C184" s="55" t="s">
        <v>12</v>
      </c>
      <c r="D184" s="58">
        <v>100</v>
      </c>
      <c r="F184" s="49">
        <v>90</v>
      </c>
      <c r="G184" s="65" t="s">
        <v>7</v>
      </c>
      <c r="H184" s="49">
        <v>22</v>
      </c>
    </row>
    <row r="185" spans="1:8" x14ac:dyDescent="0.2">
      <c r="A185" s="59">
        <v>43474</v>
      </c>
      <c r="B185" s="56" t="s">
        <v>85</v>
      </c>
      <c r="C185" s="55" t="s">
        <v>12</v>
      </c>
      <c r="D185" s="60">
        <v>300</v>
      </c>
      <c r="E185" s="60">
        <v>4</v>
      </c>
      <c r="F185" s="49">
        <v>1</v>
      </c>
      <c r="G185" s="65" t="s">
        <v>7</v>
      </c>
      <c r="H185" s="49">
        <v>26</v>
      </c>
    </row>
    <row r="186" spans="1:8" x14ac:dyDescent="0.2">
      <c r="A186" s="59">
        <v>43474</v>
      </c>
      <c r="B186" s="56" t="s">
        <v>85</v>
      </c>
      <c r="C186" s="55" t="s">
        <v>12</v>
      </c>
      <c r="D186" s="60">
        <v>300</v>
      </c>
      <c r="E186" s="60"/>
      <c r="F186" s="49">
        <v>3</v>
      </c>
      <c r="G186" s="65" t="s">
        <v>7</v>
      </c>
      <c r="H186" s="49">
        <v>40</v>
      </c>
    </row>
    <row r="187" spans="1:8" x14ac:dyDescent="0.2">
      <c r="A187" s="59">
        <v>43474</v>
      </c>
      <c r="B187" s="56" t="s">
        <v>85</v>
      </c>
      <c r="C187" s="55" t="s">
        <v>12</v>
      </c>
      <c r="D187" s="60">
        <v>300</v>
      </c>
      <c r="E187" s="60"/>
      <c r="F187" s="49">
        <v>145</v>
      </c>
      <c r="G187" s="65" t="s">
        <v>7</v>
      </c>
      <c r="H187" s="49">
        <v>27</v>
      </c>
    </row>
    <row r="188" spans="1:8" x14ac:dyDescent="0.2">
      <c r="A188" s="59">
        <v>43474</v>
      </c>
      <c r="B188" s="56" t="s">
        <v>85</v>
      </c>
      <c r="C188" s="55" t="s">
        <v>12</v>
      </c>
      <c r="D188" s="58">
        <v>900</v>
      </c>
      <c r="E188" s="58">
        <v>4</v>
      </c>
      <c r="F188" s="49">
        <v>42</v>
      </c>
      <c r="G188" s="65" t="s">
        <v>7</v>
      </c>
      <c r="H188" s="49">
        <v>52</v>
      </c>
    </row>
    <row r="189" spans="1:8" x14ac:dyDescent="0.2">
      <c r="A189" s="59">
        <v>43474</v>
      </c>
      <c r="B189" s="56" t="s">
        <v>85</v>
      </c>
      <c r="C189" s="55" t="s">
        <v>12</v>
      </c>
      <c r="D189" s="58">
        <v>900</v>
      </c>
      <c r="F189" s="49">
        <v>202</v>
      </c>
      <c r="G189" s="65" t="s">
        <v>7</v>
      </c>
      <c r="H189" s="49">
        <v>42</v>
      </c>
    </row>
    <row r="190" spans="1:8" x14ac:dyDescent="0.2">
      <c r="A190" s="59">
        <v>43474</v>
      </c>
      <c r="B190" s="56" t="s">
        <v>85</v>
      </c>
      <c r="C190" s="55" t="s">
        <v>12</v>
      </c>
      <c r="D190" s="58">
        <v>900</v>
      </c>
      <c r="F190" s="49">
        <v>208</v>
      </c>
      <c r="G190" s="49" t="s">
        <v>7</v>
      </c>
      <c r="H190" s="49">
        <v>67</v>
      </c>
    </row>
    <row r="191" spans="1:8" x14ac:dyDescent="0.2">
      <c r="A191" s="55">
        <v>43489</v>
      </c>
      <c r="B191" s="56" t="s">
        <v>85</v>
      </c>
      <c r="C191" s="55" t="s">
        <v>12</v>
      </c>
      <c r="D191" s="57">
        <v>900</v>
      </c>
      <c r="E191" s="57">
        <v>4</v>
      </c>
      <c r="F191" s="49">
        <v>2</v>
      </c>
      <c r="G191" s="49" t="s">
        <v>7</v>
      </c>
      <c r="H191" s="49">
        <v>73</v>
      </c>
    </row>
    <row r="192" spans="1:8" x14ac:dyDescent="0.2">
      <c r="A192" s="55">
        <v>43489</v>
      </c>
      <c r="B192" s="56" t="s">
        <v>85</v>
      </c>
      <c r="C192" s="55" t="s">
        <v>12</v>
      </c>
      <c r="D192" s="57">
        <v>900</v>
      </c>
      <c r="E192" s="57"/>
      <c r="F192" s="49">
        <v>64</v>
      </c>
      <c r="G192" s="49" t="s">
        <v>7</v>
      </c>
      <c r="H192" s="49">
        <v>31</v>
      </c>
    </row>
    <row r="193" spans="1:8" x14ac:dyDescent="0.2">
      <c r="A193" s="55">
        <v>43489</v>
      </c>
      <c r="B193" s="56" t="s">
        <v>85</v>
      </c>
      <c r="C193" s="55" t="s">
        <v>12</v>
      </c>
      <c r="D193" s="57">
        <v>900</v>
      </c>
      <c r="E193" s="57"/>
      <c r="F193" s="49">
        <v>209</v>
      </c>
      <c r="G193" s="49" t="s">
        <v>7</v>
      </c>
      <c r="H193" s="49">
        <v>92</v>
      </c>
    </row>
    <row r="194" spans="1:8" x14ac:dyDescent="0.2">
      <c r="A194" s="55">
        <v>43489</v>
      </c>
      <c r="B194" s="56" t="s">
        <v>85</v>
      </c>
      <c r="C194" s="55" t="s">
        <v>12</v>
      </c>
      <c r="D194" s="60">
        <v>900</v>
      </c>
      <c r="E194" s="60"/>
      <c r="F194" s="49">
        <v>233</v>
      </c>
      <c r="G194" s="49" t="s">
        <v>7</v>
      </c>
      <c r="H194" s="49">
        <v>37</v>
      </c>
    </row>
    <row r="195" spans="1:8" x14ac:dyDescent="0.2">
      <c r="A195" s="55">
        <v>43489</v>
      </c>
      <c r="B195" s="56" t="s">
        <v>85</v>
      </c>
      <c r="C195" s="55" t="s">
        <v>12</v>
      </c>
      <c r="D195" s="60">
        <v>900</v>
      </c>
      <c r="E195" s="60">
        <v>4</v>
      </c>
    </row>
    <row r="196" spans="1:8" x14ac:dyDescent="0.2">
      <c r="A196" s="55">
        <v>43489</v>
      </c>
      <c r="B196" s="56" t="s">
        <v>85</v>
      </c>
      <c r="C196" s="55" t="s">
        <v>12</v>
      </c>
      <c r="D196" s="60">
        <v>900</v>
      </c>
      <c r="E196" s="60">
        <v>4</v>
      </c>
    </row>
    <row r="197" spans="1:8" x14ac:dyDescent="0.2">
      <c r="A197" s="55">
        <v>43489</v>
      </c>
      <c r="B197" s="56" t="s">
        <v>85</v>
      </c>
      <c r="C197" s="55" t="s">
        <v>12</v>
      </c>
      <c r="D197" s="60">
        <v>900</v>
      </c>
      <c r="E197" s="60">
        <v>3</v>
      </c>
    </row>
    <row r="198" spans="1:8" x14ac:dyDescent="0.2">
      <c r="A198" s="59">
        <v>43586</v>
      </c>
      <c r="B198" s="56" t="s">
        <v>85</v>
      </c>
      <c r="C198" s="55" t="s">
        <v>12</v>
      </c>
      <c r="D198" s="58">
        <v>33</v>
      </c>
      <c r="E198" s="58">
        <v>1</v>
      </c>
      <c r="F198" s="49">
        <v>1</v>
      </c>
      <c r="G198" s="49" t="s">
        <v>6</v>
      </c>
      <c r="H198" s="49">
        <v>10.5</v>
      </c>
    </row>
    <row r="199" spans="1:8" x14ac:dyDescent="0.2">
      <c r="A199" s="59">
        <v>43586</v>
      </c>
      <c r="B199" s="56" t="s">
        <v>85</v>
      </c>
      <c r="C199" s="55" t="s">
        <v>12</v>
      </c>
      <c r="D199" s="58">
        <v>33</v>
      </c>
      <c r="F199" s="49">
        <v>7</v>
      </c>
      <c r="G199" s="49" t="s">
        <v>7</v>
      </c>
      <c r="H199" s="49">
        <v>30</v>
      </c>
    </row>
    <row r="200" spans="1:8" x14ac:dyDescent="0.2">
      <c r="A200" s="59">
        <v>43586</v>
      </c>
      <c r="B200" s="56" t="s">
        <v>85</v>
      </c>
      <c r="C200" s="55" t="s">
        <v>12</v>
      </c>
      <c r="D200" s="58">
        <v>33</v>
      </c>
      <c r="F200" s="49">
        <v>59</v>
      </c>
      <c r="G200" s="49" t="s">
        <v>9</v>
      </c>
      <c r="H200" s="49">
        <v>57</v>
      </c>
    </row>
    <row r="201" spans="1:8" x14ac:dyDescent="0.2">
      <c r="A201" s="59">
        <v>43586</v>
      </c>
      <c r="B201" s="56" t="s">
        <v>85</v>
      </c>
      <c r="C201" s="55" t="s">
        <v>12</v>
      </c>
      <c r="D201" s="60">
        <v>100</v>
      </c>
      <c r="E201" s="60">
        <v>4</v>
      </c>
      <c r="F201" s="49">
        <v>53</v>
      </c>
      <c r="G201" s="49" t="s">
        <v>6</v>
      </c>
      <c r="H201" s="49">
        <v>7.8</v>
      </c>
    </row>
    <row r="202" spans="1:8" x14ac:dyDescent="0.2">
      <c r="A202" s="59">
        <v>43586</v>
      </c>
      <c r="B202" s="56" t="s">
        <v>85</v>
      </c>
      <c r="C202" s="55" t="s">
        <v>12</v>
      </c>
      <c r="D202" s="60">
        <v>100</v>
      </c>
      <c r="E202" s="60"/>
      <c r="F202" s="49">
        <v>175</v>
      </c>
      <c r="G202" s="49" t="s">
        <v>7</v>
      </c>
      <c r="H202" s="49">
        <v>94</v>
      </c>
    </row>
    <row r="203" spans="1:8" x14ac:dyDescent="0.2">
      <c r="A203" s="55">
        <v>43590</v>
      </c>
      <c r="B203" s="56" t="s">
        <v>85</v>
      </c>
      <c r="C203" s="55" t="s">
        <v>12</v>
      </c>
      <c r="D203" s="66">
        <v>100</v>
      </c>
      <c r="E203" s="66">
        <v>4</v>
      </c>
      <c r="F203" s="49">
        <v>38</v>
      </c>
      <c r="G203" s="49" t="s">
        <v>7</v>
      </c>
      <c r="H203" s="49">
        <v>79</v>
      </c>
    </row>
    <row r="204" spans="1:8" x14ac:dyDescent="0.2">
      <c r="A204" s="55">
        <v>43590</v>
      </c>
      <c r="B204" s="56" t="s">
        <v>85</v>
      </c>
      <c r="C204" s="55" t="s">
        <v>12</v>
      </c>
      <c r="D204" s="60">
        <v>300</v>
      </c>
      <c r="E204" s="60">
        <v>4</v>
      </c>
      <c r="F204" s="49">
        <v>30</v>
      </c>
      <c r="G204" s="49" t="s">
        <v>9</v>
      </c>
      <c r="H204" s="49">
        <v>16</v>
      </c>
    </row>
    <row r="205" spans="1:8" x14ac:dyDescent="0.2">
      <c r="A205" s="55">
        <v>43590</v>
      </c>
      <c r="B205" s="56" t="s">
        <v>85</v>
      </c>
      <c r="C205" s="55" t="s">
        <v>12</v>
      </c>
      <c r="D205" s="60">
        <v>300</v>
      </c>
      <c r="E205" s="60"/>
      <c r="F205" s="49">
        <v>31</v>
      </c>
      <c r="G205" s="49" t="s">
        <v>7</v>
      </c>
      <c r="H205" s="49">
        <v>60</v>
      </c>
    </row>
    <row r="206" spans="1:8" x14ac:dyDescent="0.2">
      <c r="A206" s="55">
        <v>43590</v>
      </c>
      <c r="B206" s="56" t="s">
        <v>85</v>
      </c>
      <c r="C206" s="55" t="s">
        <v>12</v>
      </c>
      <c r="D206" s="66">
        <v>900</v>
      </c>
      <c r="E206" s="66">
        <v>4</v>
      </c>
      <c r="F206" s="49">
        <v>5</v>
      </c>
      <c r="G206" s="49" t="s">
        <v>7</v>
      </c>
      <c r="H206" s="49">
        <v>40</v>
      </c>
    </row>
    <row r="207" spans="1:8" x14ac:dyDescent="0.2">
      <c r="A207" s="55">
        <v>43590</v>
      </c>
      <c r="B207" s="56" t="s">
        <v>85</v>
      </c>
      <c r="C207" s="55" t="s">
        <v>12</v>
      </c>
      <c r="D207" s="66">
        <v>900</v>
      </c>
      <c r="E207" s="66"/>
      <c r="F207" s="49">
        <v>205</v>
      </c>
      <c r="G207" s="49" t="s">
        <v>7</v>
      </c>
      <c r="H207" s="49">
        <v>37</v>
      </c>
    </row>
    <row r="208" spans="1:8" x14ac:dyDescent="0.2">
      <c r="A208" s="55">
        <v>43590</v>
      </c>
      <c r="B208" s="56" t="s">
        <v>85</v>
      </c>
      <c r="C208" s="55" t="s">
        <v>12</v>
      </c>
      <c r="D208" s="60">
        <v>2700</v>
      </c>
      <c r="E208" s="60">
        <v>4</v>
      </c>
      <c r="F208" s="49">
        <v>65</v>
      </c>
      <c r="G208" s="49" t="s">
        <v>7</v>
      </c>
      <c r="H208" s="49">
        <v>158</v>
      </c>
    </row>
    <row r="209" spans="1:8" x14ac:dyDescent="0.2">
      <c r="A209" s="15">
        <v>43590</v>
      </c>
      <c r="B209" s="69" t="s">
        <v>85</v>
      </c>
      <c r="C209" s="15" t="s">
        <v>12</v>
      </c>
      <c r="D209" s="21">
        <v>2700</v>
      </c>
      <c r="E209" s="21"/>
      <c r="F209" s="16">
        <v>199</v>
      </c>
      <c r="G209" s="16" t="s">
        <v>7</v>
      </c>
      <c r="H209" s="16">
        <v>38</v>
      </c>
    </row>
    <row r="210" spans="1:8" x14ac:dyDescent="0.2">
      <c r="A210" s="55">
        <v>44017</v>
      </c>
      <c r="B210" s="56" t="s">
        <v>86</v>
      </c>
      <c r="C210" s="55" t="s">
        <v>11</v>
      </c>
      <c r="D210" s="58">
        <v>33</v>
      </c>
      <c r="E210" s="58">
        <v>1</v>
      </c>
      <c r="F210" s="49">
        <v>1</v>
      </c>
      <c r="G210" s="49" t="s">
        <v>6</v>
      </c>
      <c r="H210" s="49">
        <v>24</v>
      </c>
    </row>
    <row r="211" spans="1:8" x14ac:dyDescent="0.2">
      <c r="A211" s="55">
        <v>44017</v>
      </c>
      <c r="B211" s="56" t="s">
        <v>86</v>
      </c>
      <c r="C211" s="55" t="s">
        <v>11</v>
      </c>
      <c r="D211" s="58">
        <v>33</v>
      </c>
      <c r="F211" s="49">
        <v>39</v>
      </c>
      <c r="G211" s="49" t="s">
        <v>8</v>
      </c>
      <c r="H211" s="49">
        <v>9</v>
      </c>
    </row>
    <row r="212" spans="1:8" x14ac:dyDescent="0.2">
      <c r="A212" s="55">
        <v>44017</v>
      </c>
      <c r="B212" s="56" t="s">
        <v>86</v>
      </c>
      <c r="C212" s="55" t="s">
        <v>11</v>
      </c>
      <c r="D212" s="60">
        <v>100</v>
      </c>
      <c r="E212" s="60">
        <v>4</v>
      </c>
      <c r="F212" s="49">
        <v>15</v>
      </c>
      <c r="G212" s="49" t="s">
        <v>6</v>
      </c>
      <c r="H212" s="49">
        <v>11</v>
      </c>
    </row>
    <row r="213" spans="1:8" x14ac:dyDescent="0.2">
      <c r="A213" s="55">
        <v>44017</v>
      </c>
      <c r="B213" s="56" t="s">
        <v>86</v>
      </c>
      <c r="C213" s="55" t="s">
        <v>11</v>
      </c>
      <c r="D213" s="60">
        <v>100</v>
      </c>
      <c r="E213" s="60"/>
      <c r="F213" s="49">
        <v>32</v>
      </c>
      <c r="G213" s="49" t="s">
        <v>9</v>
      </c>
      <c r="H213" s="49">
        <v>5</v>
      </c>
    </row>
    <row r="214" spans="1:8" x14ac:dyDescent="0.2">
      <c r="A214" s="55">
        <v>44017</v>
      </c>
      <c r="B214" s="56" t="s">
        <v>86</v>
      </c>
      <c r="C214" s="55" t="s">
        <v>11</v>
      </c>
      <c r="D214" s="60">
        <v>100</v>
      </c>
      <c r="E214" s="60"/>
      <c r="F214" s="49">
        <v>75</v>
      </c>
      <c r="G214" s="49" t="s">
        <v>9</v>
      </c>
      <c r="H214" s="49">
        <v>66</v>
      </c>
    </row>
    <row r="215" spans="1:8" x14ac:dyDescent="0.2">
      <c r="A215" s="59">
        <v>44020</v>
      </c>
      <c r="B215" s="56" t="s">
        <v>86</v>
      </c>
      <c r="C215" s="55" t="s">
        <v>11</v>
      </c>
      <c r="D215" s="58">
        <v>100</v>
      </c>
      <c r="E215" s="58">
        <v>4</v>
      </c>
      <c r="F215" s="49">
        <v>1</v>
      </c>
      <c r="G215" s="49" t="s">
        <v>8</v>
      </c>
      <c r="H215" s="49">
        <v>6</v>
      </c>
    </row>
    <row r="216" spans="1:8" x14ac:dyDescent="0.2">
      <c r="A216" s="59">
        <v>44020</v>
      </c>
      <c r="B216" s="56" t="s">
        <v>86</v>
      </c>
      <c r="C216" s="55" t="s">
        <v>11</v>
      </c>
      <c r="D216" s="58">
        <v>100</v>
      </c>
      <c r="F216" s="49">
        <v>2</v>
      </c>
      <c r="G216" s="49" t="s">
        <v>5</v>
      </c>
      <c r="H216" s="49">
        <v>40</v>
      </c>
    </row>
    <row r="217" spans="1:8" x14ac:dyDescent="0.2">
      <c r="A217" s="59">
        <v>44020</v>
      </c>
      <c r="B217" s="56" t="s">
        <v>86</v>
      </c>
      <c r="C217" s="55" t="s">
        <v>11</v>
      </c>
      <c r="D217" s="58">
        <v>100</v>
      </c>
      <c r="F217" s="49">
        <v>5</v>
      </c>
      <c r="G217" s="49" t="s">
        <v>5</v>
      </c>
      <c r="H217" s="49">
        <v>35</v>
      </c>
    </row>
    <row r="218" spans="1:8" x14ac:dyDescent="0.2">
      <c r="A218" s="59">
        <v>44020</v>
      </c>
      <c r="B218" s="56" t="s">
        <v>86</v>
      </c>
      <c r="C218" s="55" t="s">
        <v>11</v>
      </c>
      <c r="D218" s="58">
        <v>100</v>
      </c>
      <c r="F218" s="49">
        <v>196</v>
      </c>
      <c r="G218" s="49" t="s">
        <v>9</v>
      </c>
      <c r="H218" s="49">
        <v>1</v>
      </c>
    </row>
    <row r="219" spans="1:8" x14ac:dyDescent="0.2">
      <c r="A219" s="59">
        <v>44020</v>
      </c>
      <c r="B219" s="56" t="s">
        <v>86</v>
      </c>
      <c r="C219" s="55" t="s">
        <v>11</v>
      </c>
      <c r="D219" s="60">
        <v>300</v>
      </c>
      <c r="E219" s="60">
        <v>4</v>
      </c>
      <c r="F219" s="49">
        <v>37</v>
      </c>
      <c r="G219" s="49" t="s">
        <v>8</v>
      </c>
      <c r="H219" s="49">
        <v>22</v>
      </c>
    </row>
    <row r="220" spans="1:8" x14ac:dyDescent="0.2">
      <c r="A220" s="59">
        <v>44020</v>
      </c>
      <c r="B220" s="56" t="s">
        <v>86</v>
      </c>
      <c r="C220" s="55" t="s">
        <v>11</v>
      </c>
      <c r="D220" s="58">
        <v>900</v>
      </c>
      <c r="E220" s="58">
        <v>4</v>
      </c>
      <c r="F220" s="49">
        <v>14</v>
      </c>
      <c r="G220" s="49" t="s">
        <v>8</v>
      </c>
      <c r="H220" s="49">
        <v>40</v>
      </c>
    </row>
    <row r="221" spans="1:8" x14ac:dyDescent="0.2">
      <c r="A221" s="59">
        <v>44020</v>
      </c>
      <c r="B221" s="56" t="s">
        <v>86</v>
      </c>
      <c r="C221" s="55" t="s">
        <v>11</v>
      </c>
      <c r="D221" s="58">
        <v>900</v>
      </c>
      <c r="F221" s="49">
        <v>29</v>
      </c>
      <c r="G221" s="49" t="s">
        <v>8</v>
      </c>
      <c r="H221" s="49">
        <v>20</v>
      </c>
    </row>
    <row r="222" spans="1:8" x14ac:dyDescent="0.2">
      <c r="A222" s="68">
        <v>44020</v>
      </c>
      <c r="B222" s="69" t="s">
        <v>86</v>
      </c>
      <c r="C222" s="15" t="s">
        <v>11</v>
      </c>
      <c r="D222" s="70">
        <v>900</v>
      </c>
      <c r="E222" s="70"/>
      <c r="F222" s="16">
        <v>101</v>
      </c>
      <c r="G222" s="16" t="s">
        <v>8</v>
      </c>
      <c r="H222" s="16">
        <v>16</v>
      </c>
    </row>
    <row r="223" spans="1:8" x14ac:dyDescent="0.2">
      <c r="A223" s="55" t="s">
        <v>107</v>
      </c>
      <c r="C223" s="55" t="s">
        <v>68</v>
      </c>
      <c r="E223" s="64">
        <v>171.5</v>
      </c>
      <c r="G223" s="49" t="s">
        <v>7</v>
      </c>
      <c r="H223" s="49">
        <v>39</v>
      </c>
    </row>
    <row r="224" spans="1:8" x14ac:dyDescent="0.2">
      <c r="A224" s="55" t="s">
        <v>107</v>
      </c>
      <c r="C224" s="55" t="s">
        <v>68</v>
      </c>
      <c r="E224" s="64">
        <v>171.5</v>
      </c>
      <c r="G224" s="49" t="s">
        <v>5</v>
      </c>
      <c r="H224" s="49">
        <v>0</v>
      </c>
    </row>
    <row r="225" spans="1:8" x14ac:dyDescent="0.2">
      <c r="A225" s="55" t="s">
        <v>107</v>
      </c>
      <c r="C225" s="55" t="s">
        <v>68</v>
      </c>
      <c r="E225" s="64">
        <v>171.5</v>
      </c>
      <c r="G225" s="49" t="s">
        <v>6</v>
      </c>
      <c r="H225" s="49">
        <v>0</v>
      </c>
    </row>
    <row r="226" spans="1:8" x14ac:dyDescent="0.2">
      <c r="A226" s="55" t="s">
        <v>107</v>
      </c>
      <c r="C226" s="55" t="s">
        <v>68</v>
      </c>
      <c r="E226" s="64">
        <v>171.5</v>
      </c>
      <c r="G226" s="49" t="s">
        <v>8</v>
      </c>
      <c r="H226" s="49">
        <v>22</v>
      </c>
    </row>
    <row r="227" spans="1:8" x14ac:dyDescent="0.2">
      <c r="A227" s="55" t="s">
        <v>107</v>
      </c>
      <c r="C227" s="55" t="s">
        <v>68</v>
      </c>
      <c r="E227" s="64">
        <v>171.5</v>
      </c>
      <c r="G227" s="49" t="s">
        <v>9</v>
      </c>
      <c r="H227" s="49">
        <v>27</v>
      </c>
    </row>
  </sheetData>
  <autoFilter ref="A1:H227" xr:uid="{C4CA28E7-5A6F-4E53-8DA0-661B5ECB4453}"/>
  <pageMargins left="0.7" right="0.7" top="0.75" bottom="0.75" header="0.3" footer="0.3"/>
  <pageSetup orientation="portrait" r:id="rId1"/>
  <ignoredErrors>
    <ignoredError sqref="B2 B3:B19 B20:B46 B49:B74 B47:B48 B75:B76 B77:B93 B94:B109 B110:B119 B120:B136 B137:B169 B170:B209 B210:B2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1F21D-F2D7-4F75-A972-2706645334DC}">
  <dimension ref="A1:W50"/>
  <sheetViews>
    <sheetView workbookViewId="0"/>
  </sheetViews>
  <sheetFormatPr defaultRowHeight="12.75" x14ac:dyDescent="0.2"/>
  <cols>
    <col min="1" max="1" width="20.7109375" style="2" bestFit="1" customWidth="1"/>
    <col min="2" max="2" width="8.140625" style="1" bestFit="1" customWidth="1"/>
    <col min="3" max="3" width="31.7109375" style="1" bestFit="1" customWidth="1"/>
    <col min="4" max="4" width="13" style="1" bestFit="1" customWidth="1"/>
    <col min="5" max="5" width="20.28515625" style="1" bestFit="1" customWidth="1"/>
    <col min="6" max="6" width="7.85546875" style="1" bestFit="1" customWidth="1"/>
    <col min="7" max="7" width="7.85546875" style="73" bestFit="1" customWidth="1"/>
    <col min="8" max="8" width="8" style="73" bestFit="1" customWidth="1"/>
    <col min="9" max="9" width="7.85546875" style="73" bestFit="1" customWidth="1"/>
    <col min="10" max="10" width="7.5703125" style="73" bestFit="1" customWidth="1"/>
    <col min="11" max="16384" width="9.140625" style="1"/>
  </cols>
  <sheetData>
    <row r="1" spans="1:23" s="39" customFormat="1" ht="15" customHeight="1" x14ac:dyDescent="0.2">
      <c r="F1" s="112" t="s">
        <v>102</v>
      </c>
      <c r="G1" s="112"/>
      <c r="H1" s="112"/>
      <c r="I1" s="112"/>
      <c r="J1" s="112"/>
    </row>
    <row r="2" spans="1:23" s="39" customFormat="1" x14ac:dyDescent="0.2">
      <c r="A2" s="106" t="s">
        <v>66</v>
      </c>
      <c r="B2" s="39" t="s">
        <v>95</v>
      </c>
      <c r="C2" s="39" t="s">
        <v>2</v>
      </c>
      <c r="D2" s="39" t="s">
        <v>96</v>
      </c>
      <c r="E2" s="39" t="s">
        <v>103</v>
      </c>
      <c r="F2" s="39" t="s">
        <v>97</v>
      </c>
      <c r="G2" s="84" t="s">
        <v>98</v>
      </c>
      <c r="H2" s="84" t="s">
        <v>99</v>
      </c>
      <c r="I2" s="84" t="s">
        <v>100</v>
      </c>
      <c r="J2" s="84" t="s">
        <v>101</v>
      </c>
    </row>
    <row r="3" spans="1:23" s="39" customFormat="1" x14ac:dyDescent="0.2">
      <c r="A3" s="2">
        <v>43662</v>
      </c>
      <c r="B3" s="1">
        <v>1</v>
      </c>
      <c r="C3" s="107" t="s">
        <v>104</v>
      </c>
      <c r="D3" s="1">
        <v>0.5</v>
      </c>
      <c r="E3" s="1">
        <v>2</v>
      </c>
      <c r="F3" s="108" t="s">
        <v>73</v>
      </c>
      <c r="G3" s="1">
        <v>344</v>
      </c>
      <c r="H3" s="1">
        <v>287</v>
      </c>
      <c r="I3" s="1">
        <v>318</v>
      </c>
      <c r="J3" s="1">
        <v>156</v>
      </c>
    </row>
    <row r="4" spans="1:23" s="39" customFormat="1" x14ac:dyDescent="0.2">
      <c r="A4" s="2">
        <v>43663</v>
      </c>
      <c r="B4" s="1">
        <v>2</v>
      </c>
      <c r="C4" s="107" t="s">
        <v>104</v>
      </c>
      <c r="D4" s="1">
        <v>0.5</v>
      </c>
      <c r="E4" s="1">
        <v>2</v>
      </c>
      <c r="F4" s="108" t="s">
        <v>73</v>
      </c>
      <c r="G4" s="1">
        <v>134</v>
      </c>
      <c r="H4" s="1">
        <v>395</v>
      </c>
      <c r="I4" s="1">
        <v>182</v>
      </c>
      <c r="J4" s="1">
        <v>60</v>
      </c>
    </row>
    <row r="5" spans="1:23" s="39" customFormat="1" x14ac:dyDescent="0.2">
      <c r="A5" s="2">
        <v>43664</v>
      </c>
      <c r="B5" s="1">
        <v>3</v>
      </c>
      <c r="C5" s="107" t="s">
        <v>104</v>
      </c>
      <c r="D5" s="1">
        <v>0.5</v>
      </c>
      <c r="E5" s="1">
        <v>2</v>
      </c>
      <c r="F5" s="108" t="s">
        <v>73</v>
      </c>
      <c r="G5" s="1">
        <v>146</v>
      </c>
      <c r="H5" s="1">
        <v>87</v>
      </c>
      <c r="I5" s="1">
        <v>430</v>
      </c>
      <c r="J5" s="1">
        <v>124</v>
      </c>
    </row>
    <row r="6" spans="1:23" s="39" customFormat="1" x14ac:dyDescent="0.2">
      <c r="A6" s="2">
        <v>43665</v>
      </c>
      <c r="B6" s="1">
        <v>4</v>
      </c>
      <c r="C6" s="107" t="s">
        <v>104</v>
      </c>
      <c r="D6" s="1">
        <v>0.5</v>
      </c>
      <c r="E6" s="1">
        <v>2</v>
      </c>
      <c r="F6" s="108" t="s">
        <v>73</v>
      </c>
      <c r="G6" s="1">
        <v>95</v>
      </c>
      <c r="H6" s="1">
        <v>120</v>
      </c>
      <c r="I6" s="1">
        <v>59</v>
      </c>
      <c r="J6" s="1">
        <v>10</v>
      </c>
    </row>
    <row r="7" spans="1:23" s="39" customFormat="1" x14ac:dyDescent="0.2">
      <c r="A7" s="2">
        <v>43666</v>
      </c>
      <c r="B7" s="1">
        <v>5</v>
      </c>
      <c r="C7" s="107" t="s">
        <v>104</v>
      </c>
      <c r="D7" s="1">
        <v>0.5</v>
      </c>
      <c r="E7" s="1">
        <v>2</v>
      </c>
      <c r="F7" s="108" t="s">
        <v>73</v>
      </c>
      <c r="G7" s="1">
        <v>0</v>
      </c>
      <c r="H7" s="1">
        <v>48</v>
      </c>
      <c r="I7" s="1">
        <v>140</v>
      </c>
      <c r="J7" s="1">
        <v>11</v>
      </c>
    </row>
    <row r="8" spans="1:23" s="39" customFormat="1" x14ac:dyDescent="0.2">
      <c r="A8" s="2">
        <v>43667</v>
      </c>
      <c r="B8" s="1">
        <v>6</v>
      </c>
      <c r="C8" s="107" t="s">
        <v>104</v>
      </c>
      <c r="D8" s="1">
        <v>0.5</v>
      </c>
      <c r="E8" s="1">
        <v>2</v>
      </c>
      <c r="F8" s="108" t="s">
        <v>73</v>
      </c>
      <c r="G8" s="1">
        <v>186</v>
      </c>
      <c r="H8" s="1">
        <v>75</v>
      </c>
      <c r="I8" s="1">
        <v>39</v>
      </c>
      <c r="J8" s="1">
        <v>0</v>
      </c>
    </row>
    <row r="9" spans="1:23" s="39" customFormat="1" x14ac:dyDescent="0.2">
      <c r="A9" s="2">
        <v>43668</v>
      </c>
      <c r="B9" s="1">
        <v>7</v>
      </c>
      <c r="C9" s="107" t="s">
        <v>104</v>
      </c>
      <c r="D9" s="1">
        <v>0.5</v>
      </c>
      <c r="E9" s="1">
        <v>2</v>
      </c>
      <c r="F9" s="108" t="s">
        <v>73</v>
      </c>
      <c r="G9" s="1">
        <v>86</v>
      </c>
      <c r="H9" s="1">
        <v>171</v>
      </c>
      <c r="I9" s="1">
        <v>27</v>
      </c>
      <c r="J9" s="1">
        <v>0</v>
      </c>
    </row>
    <row r="10" spans="1:23" s="39" customFormat="1" x14ac:dyDescent="0.2">
      <c r="A10" s="2">
        <v>43669</v>
      </c>
      <c r="B10" s="1">
        <v>8</v>
      </c>
      <c r="C10" s="107" t="s">
        <v>104</v>
      </c>
      <c r="D10" s="1">
        <v>0.5</v>
      </c>
      <c r="E10" s="1">
        <v>2</v>
      </c>
      <c r="F10" s="108" t="s">
        <v>73</v>
      </c>
      <c r="G10" s="1">
        <v>0</v>
      </c>
      <c r="H10" s="1">
        <v>173</v>
      </c>
      <c r="I10" s="1">
        <v>57</v>
      </c>
      <c r="J10" s="1">
        <v>0</v>
      </c>
    </row>
    <row r="11" spans="1:23" s="39" customFormat="1" x14ac:dyDescent="0.2">
      <c r="A11" s="2">
        <v>43670</v>
      </c>
      <c r="B11" s="1">
        <v>9</v>
      </c>
      <c r="C11" s="107" t="s">
        <v>104</v>
      </c>
      <c r="D11" s="1">
        <v>0.5</v>
      </c>
      <c r="E11" s="1">
        <v>2</v>
      </c>
      <c r="F11" s="108" t="s">
        <v>73</v>
      </c>
      <c r="G11" s="1">
        <v>126</v>
      </c>
      <c r="H11" s="1">
        <v>0</v>
      </c>
      <c r="I11" s="1">
        <v>8</v>
      </c>
      <c r="J11" s="1">
        <v>0</v>
      </c>
    </row>
    <row r="12" spans="1:23" s="39" customFormat="1" x14ac:dyDescent="0.2">
      <c r="A12" s="2">
        <v>43671</v>
      </c>
      <c r="B12" s="1">
        <v>10</v>
      </c>
      <c r="C12" s="107" t="s">
        <v>104</v>
      </c>
      <c r="D12" s="1">
        <v>0.5</v>
      </c>
      <c r="E12" s="1">
        <v>2</v>
      </c>
      <c r="F12" s="108" t="s">
        <v>73</v>
      </c>
      <c r="G12" s="1">
        <v>0</v>
      </c>
      <c r="H12" s="1">
        <v>0</v>
      </c>
      <c r="I12" s="1">
        <v>0</v>
      </c>
      <c r="J12" s="1">
        <v>0</v>
      </c>
    </row>
    <row r="13" spans="1:23" s="39" customFormat="1" x14ac:dyDescent="0.2">
      <c r="A13" s="2">
        <v>43672</v>
      </c>
      <c r="B13" s="1">
        <v>11</v>
      </c>
      <c r="C13" s="107" t="s">
        <v>104</v>
      </c>
      <c r="D13" s="1">
        <v>5</v>
      </c>
      <c r="E13" s="1">
        <v>2</v>
      </c>
      <c r="F13" s="108" t="s">
        <v>73</v>
      </c>
      <c r="G13" s="1">
        <v>93</v>
      </c>
      <c r="H13" s="1">
        <v>73</v>
      </c>
      <c r="I13" s="1">
        <v>86</v>
      </c>
      <c r="J13" s="1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s="39" customFormat="1" x14ac:dyDescent="0.2">
      <c r="A14" s="15">
        <v>43673</v>
      </c>
      <c r="B14" s="16">
        <v>12</v>
      </c>
      <c r="C14" s="109" t="s">
        <v>106</v>
      </c>
      <c r="D14" s="16">
        <v>5</v>
      </c>
      <c r="E14" s="16">
        <v>2</v>
      </c>
      <c r="F14" s="110" t="s">
        <v>73</v>
      </c>
      <c r="G14" s="16">
        <v>7</v>
      </c>
      <c r="H14" s="16">
        <v>416</v>
      </c>
      <c r="I14" s="16">
        <v>150</v>
      </c>
      <c r="J14" s="16"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s="39" customFormat="1" x14ac:dyDescent="0.2">
      <c r="A15" s="2">
        <v>43703</v>
      </c>
      <c r="B15" s="1">
        <v>1</v>
      </c>
      <c r="C15" s="111" t="s">
        <v>106</v>
      </c>
      <c r="D15" s="1">
        <v>2.5</v>
      </c>
      <c r="E15" s="1">
        <v>2</v>
      </c>
      <c r="F15" s="108" t="s">
        <v>73</v>
      </c>
      <c r="G15" s="1">
        <v>94</v>
      </c>
      <c r="H15" s="1">
        <v>472</v>
      </c>
      <c r="I15" s="1">
        <v>252</v>
      </c>
      <c r="J15" s="1">
        <v>152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s="39" customFormat="1" x14ac:dyDescent="0.2">
      <c r="A16" s="2">
        <v>43704</v>
      </c>
      <c r="B16" s="1">
        <v>2</v>
      </c>
      <c r="C16" s="111" t="s">
        <v>106</v>
      </c>
      <c r="D16" s="1">
        <v>2.5</v>
      </c>
      <c r="E16" s="1">
        <v>2</v>
      </c>
      <c r="F16" s="108" t="s">
        <v>73</v>
      </c>
      <c r="G16" s="1">
        <v>45</v>
      </c>
      <c r="H16" s="1">
        <v>368</v>
      </c>
      <c r="I16" s="1">
        <v>0</v>
      </c>
      <c r="J16" s="1">
        <v>10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39" customFormat="1" x14ac:dyDescent="0.2">
      <c r="A17" s="2">
        <v>43705</v>
      </c>
      <c r="B17" s="1">
        <v>3</v>
      </c>
      <c r="C17" s="111" t="s">
        <v>106</v>
      </c>
      <c r="D17" s="1">
        <v>2.5</v>
      </c>
      <c r="E17" s="1">
        <v>2</v>
      </c>
      <c r="F17" s="108" t="s">
        <v>73</v>
      </c>
      <c r="G17" s="1">
        <v>0</v>
      </c>
      <c r="H17" s="1">
        <v>30</v>
      </c>
      <c r="I17" s="1">
        <v>0</v>
      </c>
      <c r="J17" s="1">
        <v>23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s="39" customFormat="1" x14ac:dyDescent="0.2">
      <c r="A18" s="2">
        <v>43706</v>
      </c>
      <c r="B18" s="1">
        <v>4</v>
      </c>
      <c r="C18" s="111" t="s">
        <v>106</v>
      </c>
      <c r="D18" s="1">
        <v>2.5</v>
      </c>
      <c r="E18" s="1">
        <v>2</v>
      </c>
      <c r="F18" s="108" t="s">
        <v>73</v>
      </c>
      <c r="G18" s="1">
        <v>23</v>
      </c>
      <c r="H18" s="1">
        <v>305</v>
      </c>
      <c r="I18" s="1">
        <v>176</v>
      </c>
      <c r="J18" s="1">
        <v>18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39" customFormat="1" x14ac:dyDescent="0.2">
      <c r="A19" s="2">
        <v>43707</v>
      </c>
      <c r="B19" s="1">
        <v>5</v>
      </c>
      <c r="C19" s="111" t="s">
        <v>106</v>
      </c>
      <c r="D19" s="1">
        <v>2.5</v>
      </c>
      <c r="E19" s="1">
        <v>2</v>
      </c>
      <c r="F19" s="108" t="s">
        <v>73</v>
      </c>
      <c r="G19" s="1">
        <v>17</v>
      </c>
      <c r="H19" s="1">
        <v>134</v>
      </c>
      <c r="I19" s="1">
        <v>71</v>
      </c>
      <c r="J19" s="1"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39" customFormat="1" x14ac:dyDescent="0.2">
      <c r="A20" s="2">
        <v>43708</v>
      </c>
      <c r="B20" s="1">
        <v>6</v>
      </c>
      <c r="C20" s="111" t="s">
        <v>106</v>
      </c>
      <c r="D20" s="1">
        <v>2.5</v>
      </c>
      <c r="E20" s="1">
        <v>2</v>
      </c>
      <c r="F20" s="108" t="s">
        <v>73</v>
      </c>
      <c r="G20" s="1">
        <v>44</v>
      </c>
      <c r="H20" s="1">
        <v>272</v>
      </c>
      <c r="I20" s="1">
        <v>101</v>
      </c>
      <c r="J20" s="1"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39" customFormat="1" x14ac:dyDescent="0.2">
      <c r="A21" s="2">
        <v>43709</v>
      </c>
      <c r="B21" s="1">
        <v>7</v>
      </c>
      <c r="C21" s="111" t="s">
        <v>106</v>
      </c>
      <c r="D21" s="1">
        <v>2.5</v>
      </c>
      <c r="E21" s="1">
        <v>2</v>
      </c>
      <c r="F21" s="108" t="s">
        <v>73</v>
      </c>
      <c r="G21" s="1">
        <v>0</v>
      </c>
      <c r="H21" s="1">
        <v>33</v>
      </c>
      <c r="I21" s="1">
        <v>71</v>
      </c>
      <c r="J21" s="1"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s="39" customFormat="1" x14ac:dyDescent="0.2">
      <c r="A22" s="2">
        <v>43710</v>
      </c>
      <c r="B22" s="1">
        <v>8</v>
      </c>
      <c r="C22" s="111" t="s">
        <v>106</v>
      </c>
      <c r="D22" s="1">
        <v>2.5</v>
      </c>
      <c r="E22" s="1">
        <v>2</v>
      </c>
      <c r="F22" s="108" t="s">
        <v>73</v>
      </c>
      <c r="G22" s="1">
        <v>0</v>
      </c>
      <c r="H22" s="1">
        <v>0</v>
      </c>
      <c r="I22" s="1">
        <v>14</v>
      </c>
      <c r="J22" s="1"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39" customFormat="1" x14ac:dyDescent="0.2">
      <c r="A23" s="2">
        <v>43711</v>
      </c>
      <c r="B23" s="1">
        <v>9</v>
      </c>
      <c r="C23" s="111" t="s">
        <v>106</v>
      </c>
      <c r="D23" s="1">
        <v>2.5</v>
      </c>
      <c r="E23" s="1">
        <v>2</v>
      </c>
      <c r="F23" s="108" t="s">
        <v>73</v>
      </c>
      <c r="G23" s="1">
        <v>12</v>
      </c>
      <c r="H23" s="1">
        <v>166</v>
      </c>
      <c r="I23" s="1">
        <v>1</v>
      </c>
      <c r="J23" s="1"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s="39" customFormat="1" x14ac:dyDescent="0.2">
      <c r="A24" s="2">
        <v>43712</v>
      </c>
      <c r="B24" s="1">
        <v>10</v>
      </c>
      <c r="C24" s="111" t="s">
        <v>106</v>
      </c>
      <c r="D24" s="1">
        <v>2.5</v>
      </c>
      <c r="E24" s="1">
        <v>2</v>
      </c>
      <c r="F24" s="108" t="s">
        <v>73</v>
      </c>
      <c r="G24" s="1">
        <v>0</v>
      </c>
      <c r="H24" s="1">
        <v>0</v>
      </c>
      <c r="I24" s="1">
        <v>0</v>
      </c>
      <c r="J24" s="1">
        <v>0</v>
      </c>
    </row>
    <row r="25" spans="1:23" s="39" customFormat="1" x14ac:dyDescent="0.2">
      <c r="A25" s="15">
        <v>43713</v>
      </c>
      <c r="B25" s="16">
        <v>11</v>
      </c>
      <c r="C25" s="109" t="s">
        <v>105</v>
      </c>
      <c r="D25" s="16">
        <v>2.5</v>
      </c>
      <c r="E25" s="16">
        <v>2</v>
      </c>
      <c r="F25" s="110" t="s">
        <v>73</v>
      </c>
      <c r="G25" s="16">
        <v>39</v>
      </c>
      <c r="H25" s="16">
        <v>106</v>
      </c>
      <c r="I25" s="16">
        <v>60</v>
      </c>
      <c r="J25" s="16">
        <v>0</v>
      </c>
    </row>
    <row r="26" spans="1:23" x14ac:dyDescent="0.2">
      <c r="A26" s="2">
        <v>43726</v>
      </c>
      <c r="B26" s="1">
        <v>1</v>
      </c>
      <c r="C26" s="107" t="s">
        <v>105</v>
      </c>
      <c r="D26" s="1">
        <v>2.5</v>
      </c>
      <c r="E26" s="1">
        <v>2</v>
      </c>
      <c r="F26" s="108" t="s">
        <v>73</v>
      </c>
      <c r="G26" s="73">
        <f>51+60+60+36</f>
        <v>207</v>
      </c>
      <c r="H26" s="73">
        <f>60+60+10+8</f>
        <v>138</v>
      </c>
      <c r="I26" s="73">
        <v>9</v>
      </c>
      <c r="J26" s="73">
        <v>0</v>
      </c>
    </row>
    <row r="27" spans="1:23" x14ac:dyDescent="0.2">
      <c r="A27" s="2">
        <v>43727</v>
      </c>
      <c r="B27" s="1">
        <v>2</v>
      </c>
      <c r="C27" s="107" t="s">
        <v>105</v>
      </c>
      <c r="D27" s="1">
        <v>2.5</v>
      </c>
      <c r="E27" s="1">
        <v>2</v>
      </c>
      <c r="F27" s="108" t="s">
        <v>73</v>
      </c>
      <c r="G27" s="73">
        <f>13+26</f>
        <v>39</v>
      </c>
      <c r="H27" s="73">
        <f>49+53</f>
        <v>102</v>
      </c>
      <c r="I27" s="73">
        <v>20</v>
      </c>
      <c r="J27" s="73">
        <v>0</v>
      </c>
    </row>
    <row r="28" spans="1:23" x14ac:dyDescent="0.2">
      <c r="A28" s="2">
        <v>43728</v>
      </c>
      <c r="B28" s="1">
        <v>3</v>
      </c>
      <c r="C28" s="107" t="s">
        <v>105</v>
      </c>
      <c r="D28" s="1">
        <v>2.5</v>
      </c>
      <c r="E28" s="1">
        <v>2</v>
      </c>
      <c r="F28" s="108" t="s">
        <v>73</v>
      </c>
      <c r="G28" s="73">
        <v>45</v>
      </c>
      <c r="H28" s="73">
        <v>57</v>
      </c>
      <c r="I28" s="73">
        <v>0</v>
      </c>
      <c r="J28" s="73">
        <v>0</v>
      </c>
    </row>
    <row r="29" spans="1:23" x14ac:dyDescent="0.2">
      <c r="A29" s="2">
        <v>43729</v>
      </c>
      <c r="B29" s="1">
        <v>4</v>
      </c>
      <c r="C29" s="107" t="s">
        <v>105</v>
      </c>
      <c r="D29" s="1">
        <v>2.5</v>
      </c>
      <c r="E29" s="1">
        <v>2</v>
      </c>
      <c r="F29" s="108" t="s">
        <v>73</v>
      </c>
      <c r="G29" s="73">
        <v>44</v>
      </c>
      <c r="H29" s="73">
        <f>60+3</f>
        <v>63</v>
      </c>
      <c r="I29" s="73">
        <v>0</v>
      </c>
      <c r="J29" s="73">
        <v>0</v>
      </c>
    </row>
    <row r="30" spans="1:23" x14ac:dyDescent="0.2">
      <c r="A30" s="2">
        <v>43730</v>
      </c>
      <c r="B30" s="1">
        <v>5</v>
      </c>
      <c r="C30" s="107" t="s">
        <v>105</v>
      </c>
      <c r="D30" s="1">
        <v>2.5</v>
      </c>
      <c r="E30" s="1">
        <v>2</v>
      </c>
      <c r="F30" s="108" t="s">
        <v>73</v>
      </c>
      <c r="G30" s="73">
        <v>19</v>
      </c>
      <c r="H30" s="73">
        <v>0</v>
      </c>
      <c r="I30" s="73">
        <v>0</v>
      </c>
      <c r="J30" s="73">
        <v>0</v>
      </c>
    </row>
    <row r="31" spans="1:23" x14ac:dyDescent="0.2">
      <c r="A31" s="2">
        <v>43731</v>
      </c>
      <c r="B31" s="1">
        <v>6</v>
      </c>
      <c r="C31" s="107" t="s">
        <v>105</v>
      </c>
      <c r="D31" s="1">
        <v>2.5</v>
      </c>
      <c r="E31" s="1">
        <v>2</v>
      </c>
      <c r="F31" s="108" t="s">
        <v>73</v>
      </c>
      <c r="G31" s="73">
        <v>7</v>
      </c>
      <c r="H31" s="73">
        <v>14</v>
      </c>
      <c r="I31" s="73">
        <v>0</v>
      </c>
      <c r="J31" s="73">
        <v>0</v>
      </c>
    </row>
    <row r="32" spans="1:23" x14ac:dyDescent="0.2">
      <c r="A32" s="2">
        <v>43732</v>
      </c>
      <c r="B32" s="1">
        <v>7</v>
      </c>
      <c r="C32" s="107" t="s">
        <v>105</v>
      </c>
      <c r="D32" s="1">
        <v>2.5</v>
      </c>
      <c r="E32" s="1">
        <v>2</v>
      </c>
      <c r="F32" s="108" t="s">
        <v>73</v>
      </c>
      <c r="G32" s="73">
        <v>0</v>
      </c>
      <c r="H32" s="73">
        <v>55</v>
      </c>
      <c r="I32" s="73">
        <v>46</v>
      </c>
      <c r="J32" s="73">
        <v>0</v>
      </c>
    </row>
    <row r="33" spans="1:10" x14ac:dyDescent="0.2">
      <c r="A33" s="2">
        <v>43733</v>
      </c>
      <c r="B33" s="1">
        <v>8</v>
      </c>
      <c r="C33" s="107" t="s">
        <v>105</v>
      </c>
      <c r="D33" s="1">
        <v>2.5</v>
      </c>
      <c r="E33" s="1">
        <v>2</v>
      </c>
      <c r="F33" s="108" t="s">
        <v>73</v>
      </c>
      <c r="G33" s="73">
        <f>60+24</f>
        <v>84</v>
      </c>
      <c r="H33" s="73">
        <v>58</v>
      </c>
      <c r="I33" s="73">
        <v>0</v>
      </c>
      <c r="J33" s="73">
        <v>0</v>
      </c>
    </row>
    <row r="34" spans="1:10" x14ac:dyDescent="0.2">
      <c r="A34" s="2">
        <v>43734</v>
      </c>
      <c r="B34" s="1">
        <v>9</v>
      </c>
      <c r="C34" s="107" t="s">
        <v>105</v>
      </c>
      <c r="D34" s="1">
        <v>2.5</v>
      </c>
      <c r="E34" s="1">
        <v>2</v>
      </c>
      <c r="F34" s="108" t="s">
        <v>73</v>
      </c>
      <c r="G34" s="73">
        <v>2</v>
      </c>
      <c r="H34" s="73">
        <v>0</v>
      </c>
      <c r="I34" s="73">
        <v>0</v>
      </c>
      <c r="J34" s="73">
        <v>0</v>
      </c>
    </row>
    <row r="35" spans="1:10" x14ac:dyDescent="0.2">
      <c r="A35" s="2">
        <v>43735</v>
      </c>
      <c r="B35" s="1">
        <v>10</v>
      </c>
      <c r="C35" s="107" t="s">
        <v>105</v>
      </c>
      <c r="D35" s="1">
        <v>2.5</v>
      </c>
      <c r="E35" s="1">
        <v>2</v>
      </c>
      <c r="F35" s="108" t="s">
        <v>73</v>
      </c>
      <c r="G35" s="73">
        <v>12</v>
      </c>
      <c r="H35" s="73">
        <v>0</v>
      </c>
      <c r="I35" s="73">
        <v>0</v>
      </c>
      <c r="J35" s="73">
        <v>0</v>
      </c>
    </row>
    <row r="36" spans="1:10" x14ac:dyDescent="0.2">
      <c r="A36" s="15">
        <v>43736</v>
      </c>
      <c r="B36" s="16">
        <v>11</v>
      </c>
      <c r="C36" s="109" t="s">
        <v>106</v>
      </c>
      <c r="D36" s="16">
        <v>2.5</v>
      </c>
      <c r="E36" s="16">
        <v>2</v>
      </c>
      <c r="F36" s="110" t="s">
        <v>73</v>
      </c>
      <c r="G36" s="74">
        <v>0</v>
      </c>
      <c r="H36" s="74">
        <v>282</v>
      </c>
      <c r="I36" s="74">
        <v>0</v>
      </c>
      <c r="J36" s="74">
        <v>0</v>
      </c>
    </row>
    <row r="37" spans="1:10" x14ac:dyDescent="0.2">
      <c r="A37" s="2">
        <v>43819</v>
      </c>
      <c r="B37" s="1">
        <v>1</v>
      </c>
      <c r="C37" s="107" t="s">
        <v>104</v>
      </c>
      <c r="D37" s="1">
        <v>2.5</v>
      </c>
      <c r="E37" s="38">
        <v>12</v>
      </c>
      <c r="F37" s="38">
        <v>1913</v>
      </c>
      <c r="G37" s="38">
        <v>421</v>
      </c>
      <c r="H37" s="38">
        <v>542</v>
      </c>
      <c r="I37" s="38">
        <v>455</v>
      </c>
      <c r="J37" s="38">
        <v>387</v>
      </c>
    </row>
    <row r="38" spans="1:10" x14ac:dyDescent="0.2">
      <c r="A38" s="2">
        <v>43820</v>
      </c>
      <c r="B38" s="1">
        <v>2</v>
      </c>
      <c r="C38" s="107" t="s">
        <v>104</v>
      </c>
      <c r="D38" s="1">
        <v>2.5</v>
      </c>
      <c r="E38" s="38">
        <v>12</v>
      </c>
      <c r="F38" s="38">
        <v>631</v>
      </c>
      <c r="G38" s="38">
        <v>77</v>
      </c>
      <c r="H38" s="38">
        <v>178</v>
      </c>
      <c r="I38" s="38">
        <v>41</v>
      </c>
      <c r="J38" s="38">
        <v>27</v>
      </c>
    </row>
    <row r="39" spans="1:10" x14ac:dyDescent="0.2">
      <c r="A39" s="2">
        <v>43821</v>
      </c>
      <c r="B39" s="1">
        <v>3</v>
      </c>
      <c r="C39" s="107" t="s">
        <v>104</v>
      </c>
      <c r="D39" s="1">
        <v>2.5</v>
      </c>
      <c r="E39" s="38">
        <v>12</v>
      </c>
      <c r="F39" s="38">
        <v>402</v>
      </c>
      <c r="G39" s="38">
        <v>47</v>
      </c>
      <c r="H39" s="38">
        <v>195</v>
      </c>
      <c r="I39" s="38">
        <v>0</v>
      </c>
      <c r="J39" s="38">
        <v>11</v>
      </c>
    </row>
    <row r="40" spans="1:10" x14ac:dyDescent="0.2">
      <c r="A40" s="2">
        <v>43822</v>
      </c>
      <c r="B40" s="1">
        <v>4</v>
      </c>
      <c r="C40" s="107" t="s">
        <v>104</v>
      </c>
      <c r="D40" s="1">
        <v>2.5</v>
      </c>
      <c r="E40" s="38">
        <v>12</v>
      </c>
      <c r="F40" s="38">
        <v>229</v>
      </c>
      <c r="G40" s="38">
        <v>262</v>
      </c>
      <c r="H40" s="91">
        <v>203</v>
      </c>
      <c r="I40" s="38">
        <v>31</v>
      </c>
      <c r="J40" s="38">
        <v>0</v>
      </c>
    </row>
    <row r="41" spans="1:10" x14ac:dyDescent="0.2">
      <c r="A41" s="2">
        <v>43823</v>
      </c>
      <c r="B41" s="1">
        <v>5</v>
      </c>
      <c r="C41" s="107" t="s">
        <v>104</v>
      </c>
      <c r="D41" s="1">
        <v>2.5</v>
      </c>
      <c r="E41" s="38">
        <v>12</v>
      </c>
      <c r="F41" s="38">
        <v>357</v>
      </c>
      <c r="G41" s="38">
        <v>98</v>
      </c>
      <c r="H41" s="38">
        <v>135</v>
      </c>
      <c r="I41" s="38">
        <v>0</v>
      </c>
      <c r="J41" s="38">
        <v>0</v>
      </c>
    </row>
    <row r="42" spans="1:10" x14ac:dyDescent="0.2">
      <c r="A42" s="2">
        <v>43824</v>
      </c>
      <c r="B42" s="1">
        <v>6</v>
      </c>
      <c r="C42" s="107" t="s">
        <v>104</v>
      </c>
      <c r="D42" s="1">
        <v>2.5</v>
      </c>
      <c r="E42" s="38">
        <v>12</v>
      </c>
      <c r="F42" s="38">
        <v>349</v>
      </c>
      <c r="G42" s="38">
        <v>14</v>
      </c>
      <c r="H42" s="38">
        <v>76</v>
      </c>
      <c r="I42" s="38">
        <v>59</v>
      </c>
      <c r="J42" s="38">
        <v>0</v>
      </c>
    </row>
    <row r="43" spans="1:10" x14ac:dyDescent="0.2">
      <c r="A43" s="2">
        <v>43825</v>
      </c>
      <c r="B43" s="1">
        <v>7</v>
      </c>
      <c r="C43" s="107" t="s">
        <v>104</v>
      </c>
      <c r="D43" s="1">
        <v>2.5</v>
      </c>
      <c r="E43" s="38">
        <v>12</v>
      </c>
      <c r="F43" s="38">
        <v>28</v>
      </c>
      <c r="G43" s="38">
        <v>30</v>
      </c>
      <c r="H43" s="38">
        <v>4</v>
      </c>
      <c r="I43" s="38">
        <v>28</v>
      </c>
      <c r="J43" s="38">
        <v>45</v>
      </c>
    </row>
    <row r="44" spans="1:10" x14ac:dyDescent="0.2">
      <c r="A44" s="2">
        <v>43826</v>
      </c>
      <c r="B44" s="1">
        <v>8</v>
      </c>
      <c r="C44" s="107" t="s">
        <v>104</v>
      </c>
      <c r="D44" s="1">
        <v>2.5</v>
      </c>
      <c r="E44" s="38">
        <v>12</v>
      </c>
      <c r="F44" s="38">
        <v>267</v>
      </c>
      <c r="G44" s="38">
        <v>0</v>
      </c>
      <c r="H44" s="38">
        <v>43</v>
      </c>
      <c r="I44" s="38">
        <v>0</v>
      </c>
      <c r="J44" s="38">
        <v>94</v>
      </c>
    </row>
    <row r="45" spans="1:10" x14ac:dyDescent="0.2">
      <c r="A45" s="2">
        <v>43827</v>
      </c>
      <c r="B45" s="1">
        <v>9</v>
      </c>
      <c r="C45" s="107" t="s">
        <v>104</v>
      </c>
      <c r="D45" s="1">
        <v>2.5</v>
      </c>
      <c r="E45" s="38">
        <v>12</v>
      </c>
      <c r="F45" s="38">
        <v>314</v>
      </c>
      <c r="G45" s="38">
        <v>228</v>
      </c>
      <c r="H45" s="38">
        <v>173</v>
      </c>
      <c r="I45" s="38">
        <v>65</v>
      </c>
      <c r="J45" s="38">
        <v>0</v>
      </c>
    </row>
    <row r="46" spans="1:10" x14ac:dyDescent="0.2">
      <c r="A46" s="2">
        <v>43828</v>
      </c>
      <c r="B46" s="1">
        <v>10</v>
      </c>
      <c r="C46" s="107" t="s">
        <v>104</v>
      </c>
      <c r="D46" s="1">
        <v>2.5</v>
      </c>
      <c r="E46" s="38">
        <v>12</v>
      </c>
      <c r="F46" s="38">
        <v>160</v>
      </c>
      <c r="G46" s="38">
        <v>3</v>
      </c>
      <c r="H46" s="38">
        <v>0</v>
      </c>
      <c r="I46" s="38">
        <v>54</v>
      </c>
      <c r="J46" s="38">
        <v>0</v>
      </c>
    </row>
    <row r="47" spans="1:10" x14ac:dyDescent="0.2">
      <c r="A47" s="2">
        <v>43829</v>
      </c>
      <c r="B47" s="1">
        <v>11</v>
      </c>
      <c r="C47" s="107" t="s">
        <v>104</v>
      </c>
      <c r="D47" s="1">
        <v>2.5</v>
      </c>
      <c r="E47" s="1">
        <v>12</v>
      </c>
      <c r="F47" s="1">
        <v>209</v>
      </c>
      <c r="G47" s="73">
        <v>85</v>
      </c>
      <c r="H47" s="73">
        <v>86</v>
      </c>
      <c r="I47" s="73">
        <v>90</v>
      </c>
      <c r="J47" s="73">
        <v>0</v>
      </c>
    </row>
    <row r="48" spans="1:10" x14ac:dyDescent="0.2">
      <c r="A48" s="2">
        <v>43829</v>
      </c>
      <c r="B48" s="1">
        <v>11</v>
      </c>
      <c r="C48" s="111" t="s">
        <v>106</v>
      </c>
      <c r="D48" s="1">
        <v>2.5</v>
      </c>
      <c r="E48" s="1">
        <v>12</v>
      </c>
      <c r="F48" s="1">
        <v>49</v>
      </c>
      <c r="G48" s="73">
        <v>10</v>
      </c>
      <c r="H48" s="73">
        <v>333</v>
      </c>
      <c r="I48" s="73">
        <v>41</v>
      </c>
      <c r="J48" s="73">
        <v>155</v>
      </c>
    </row>
    <row r="49" spans="1:10" x14ac:dyDescent="0.2">
      <c r="A49" s="2">
        <v>43830</v>
      </c>
      <c r="B49" s="1">
        <v>12</v>
      </c>
      <c r="C49" s="107" t="s">
        <v>104</v>
      </c>
      <c r="D49" s="1">
        <v>2.5</v>
      </c>
      <c r="E49" s="1">
        <v>12</v>
      </c>
      <c r="F49" s="1">
        <v>209</v>
      </c>
      <c r="G49" s="73">
        <v>129</v>
      </c>
      <c r="H49" s="73">
        <v>0</v>
      </c>
      <c r="I49" s="73">
        <v>43</v>
      </c>
      <c r="J49" s="73">
        <v>0</v>
      </c>
    </row>
    <row r="50" spans="1:10" x14ac:dyDescent="0.2">
      <c r="A50" s="2">
        <v>43830</v>
      </c>
      <c r="B50" s="1">
        <v>12</v>
      </c>
      <c r="C50" s="107" t="s">
        <v>105</v>
      </c>
      <c r="D50" s="1">
        <v>2.5</v>
      </c>
      <c r="E50" s="1">
        <v>12</v>
      </c>
      <c r="F50" s="1">
        <v>132</v>
      </c>
      <c r="G50" s="73">
        <v>99</v>
      </c>
      <c r="H50" s="73">
        <v>24</v>
      </c>
      <c r="I50" s="73">
        <v>42</v>
      </c>
      <c r="J50" s="73">
        <v>20</v>
      </c>
    </row>
  </sheetData>
  <autoFilter ref="A2:J2" xr:uid="{3E91F21D-F2D7-4F75-A972-2706645334DC}"/>
  <mergeCells count="1">
    <mergeCell ref="F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4B56-7B76-4EEE-B6B7-9714548EEB96}">
  <dimension ref="A1:AG9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6" style="1" bestFit="1" customWidth="1"/>
    <col min="2" max="2" width="11.85546875" style="1" bestFit="1" customWidth="1"/>
    <col min="3" max="3" width="14.28515625" style="1" bestFit="1" customWidth="1"/>
    <col min="4" max="4" width="13.5703125" style="1" bestFit="1" customWidth="1"/>
    <col min="5" max="5" width="20.7109375" style="1" bestFit="1" customWidth="1"/>
    <col min="6" max="6" width="22" style="1" bestFit="1" customWidth="1"/>
    <col min="7" max="7" width="18.5703125" style="1" bestFit="1" customWidth="1"/>
    <col min="8" max="8" width="15.85546875" style="1" bestFit="1" customWidth="1"/>
    <col min="9" max="9" width="13.42578125" style="1" bestFit="1" customWidth="1"/>
    <col min="10" max="10" width="19.85546875" style="1" bestFit="1" customWidth="1"/>
    <col min="11" max="11" width="20.42578125" style="1" bestFit="1" customWidth="1"/>
    <col min="12" max="12" width="14.140625" style="1" bestFit="1" customWidth="1"/>
    <col min="13" max="13" width="11.85546875" style="1" bestFit="1" customWidth="1"/>
    <col min="14" max="14" width="18.140625" style="1" bestFit="1" customWidth="1"/>
    <col min="15" max="15" width="18.7109375" style="1" bestFit="1" customWidth="1"/>
    <col min="16" max="16" width="13.140625" style="1" bestFit="1" customWidth="1"/>
    <col min="17" max="17" width="20.42578125" style="1" bestFit="1" customWidth="1"/>
    <col min="18" max="18" width="14.85546875" style="1" bestFit="1" customWidth="1"/>
    <col min="19" max="19" width="14" style="1" bestFit="1" customWidth="1"/>
    <col min="20" max="20" width="13.7109375" style="1" bestFit="1" customWidth="1"/>
    <col min="21" max="21" width="11.5703125" style="1" bestFit="1" customWidth="1"/>
    <col min="22" max="22" width="18.7109375" style="1" bestFit="1" customWidth="1"/>
    <col min="23" max="23" width="13.28515625" style="1" bestFit="1" customWidth="1"/>
    <col min="24" max="24" width="12.42578125" style="1" bestFit="1" customWidth="1"/>
    <col min="25" max="25" width="12.140625" style="1" bestFit="1" customWidth="1"/>
    <col min="26" max="26" width="18.28515625" style="1" bestFit="1" customWidth="1"/>
    <col min="27" max="27" width="20.42578125" style="1" bestFit="1" customWidth="1"/>
    <col min="28" max="28" width="19.140625" style="1" bestFit="1" customWidth="1"/>
    <col min="29" max="29" width="21.7109375" style="1" bestFit="1" customWidth="1"/>
    <col min="30" max="30" width="22.42578125" style="1" bestFit="1" customWidth="1"/>
    <col min="31" max="31" width="24.5703125" style="1" bestFit="1" customWidth="1"/>
    <col min="32" max="32" width="23.28515625" style="1" bestFit="1" customWidth="1"/>
    <col min="33" max="33" width="25.85546875" style="1" bestFit="1" customWidth="1"/>
    <col min="34" max="16384" width="9.140625" style="1"/>
  </cols>
  <sheetData>
    <row r="1" spans="1:33" s="38" customFormat="1" x14ac:dyDescent="0.2">
      <c r="A1" s="37" t="s">
        <v>1</v>
      </c>
      <c r="B1" s="37" t="s">
        <v>2</v>
      </c>
      <c r="C1" s="37" t="s">
        <v>35</v>
      </c>
      <c r="D1" s="37" t="s">
        <v>36</v>
      </c>
      <c r="E1" s="37" t="s">
        <v>66</v>
      </c>
      <c r="F1" s="37" t="s">
        <v>21</v>
      </c>
      <c r="G1" s="37" t="s">
        <v>22</v>
      </c>
      <c r="H1" s="37" t="s">
        <v>37</v>
      </c>
      <c r="I1" s="37" t="s">
        <v>38</v>
      </c>
      <c r="J1" s="37" t="s">
        <v>39</v>
      </c>
      <c r="K1" s="37" t="s">
        <v>40</v>
      </c>
      <c r="L1" s="37" t="s">
        <v>23</v>
      </c>
      <c r="M1" s="37" t="s">
        <v>24</v>
      </c>
      <c r="N1" s="37" t="s">
        <v>25</v>
      </c>
      <c r="O1" s="37" t="s">
        <v>26</v>
      </c>
      <c r="P1" s="37" t="s">
        <v>41</v>
      </c>
      <c r="Q1" s="37" t="s">
        <v>42</v>
      </c>
      <c r="R1" s="37" t="s">
        <v>43</v>
      </c>
      <c r="S1" s="37" t="s">
        <v>44</v>
      </c>
      <c r="T1" s="37" t="s">
        <v>45</v>
      </c>
      <c r="U1" s="37" t="s">
        <v>28</v>
      </c>
      <c r="V1" s="37" t="s">
        <v>27</v>
      </c>
      <c r="W1" s="37" t="s">
        <v>31</v>
      </c>
      <c r="X1" s="37" t="s">
        <v>29</v>
      </c>
      <c r="Y1" s="37" t="s">
        <v>30</v>
      </c>
      <c r="Z1" s="37" t="s">
        <v>46</v>
      </c>
      <c r="AA1" s="37" t="s">
        <v>47</v>
      </c>
      <c r="AB1" s="37" t="s">
        <v>48</v>
      </c>
      <c r="AC1" s="37" t="s">
        <v>49</v>
      </c>
      <c r="AD1" s="37" t="s">
        <v>50</v>
      </c>
      <c r="AE1" s="37" t="s">
        <v>32</v>
      </c>
      <c r="AF1" s="37" t="s">
        <v>34</v>
      </c>
      <c r="AG1" s="37" t="s">
        <v>33</v>
      </c>
    </row>
    <row r="2" spans="1:33" x14ac:dyDescent="0.2">
      <c r="A2" s="3" t="s">
        <v>7</v>
      </c>
      <c r="B2" s="7" t="s">
        <v>51</v>
      </c>
      <c r="C2" s="3" t="s">
        <v>52</v>
      </c>
      <c r="D2" s="3" t="s">
        <v>53</v>
      </c>
      <c r="E2" s="2">
        <v>43433</v>
      </c>
      <c r="F2" s="1">
        <v>42</v>
      </c>
      <c r="G2" s="6">
        <v>44</v>
      </c>
      <c r="H2" s="8">
        <v>8</v>
      </c>
      <c r="I2" s="8">
        <v>36</v>
      </c>
      <c r="J2" s="8">
        <v>0</v>
      </c>
      <c r="K2" s="8">
        <v>0</v>
      </c>
      <c r="L2" s="9">
        <v>0.18181818181818182</v>
      </c>
      <c r="M2" s="9">
        <v>0.81818181818181823</v>
      </c>
      <c r="N2" s="9">
        <v>0</v>
      </c>
      <c r="O2" s="9">
        <v>0</v>
      </c>
      <c r="P2" s="8">
        <v>0</v>
      </c>
      <c r="Q2" s="8">
        <v>42</v>
      </c>
      <c r="R2" s="8">
        <v>0</v>
      </c>
      <c r="S2" s="8">
        <v>0</v>
      </c>
      <c r="T2" s="8">
        <v>0</v>
      </c>
      <c r="U2" s="10">
        <v>0</v>
      </c>
      <c r="V2" s="10">
        <v>0.95454545454545459</v>
      </c>
      <c r="W2" s="10">
        <v>0</v>
      </c>
      <c r="X2" s="10">
        <v>0</v>
      </c>
      <c r="Y2" s="10">
        <v>0</v>
      </c>
      <c r="Z2" s="5">
        <v>2</v>
      </c>
      <c r="AA2" s="5">
        <v>0</v>
      </c>
      <c r="AB2" s="5">
        <v>0</v>
      </c>
      <c r="AC2" s="5">
        <v>0</v>
      </c>
      <c r="AD2" s="6">
        <v>2.7272727272727275</v>
      </c>
      <c r="AE2" s="6">
        <v>0</v>
      </c>
      <c r="AF2" s="6">
        <v>0</v>
      </c>
      <c r="AG2" s="6">
        <v>0</v>
      </c>
    </row>
    <row r="3" spans="1:33" x14ac:dyDescent="0.2">
      <c r="A3" s="3" t="s">
        <v>7</v>
      </c>
      <c r="B3" s="7" t="s">
        <v>51</v>
      </c>
      <c r="C3" s="3" t="s">
        <v>52</v>
      </c>
      <c r="D3" s="3" t="s">
        <v>53</v>
      </c>
      <c r="E3" s="2">
        <v>43423</v>
      </c>
      <c r="F3" s="1">
        <v>58</v>
      </c>
      <c r="G3" s="6">
        <v>54</v>
      </c>
      <c r="H3" s="8">
        <v>15</v>
      </c>
      <c r="I3" s="8">
        <v>39</v>
      </c>
      <c r="J3" s="8">
        <v>0</v>
      </c>
      <c r="K3" s="8">
        <v>0</v>
      </c>
      <c r="L3" s="9">
        <v>0.27777777777777779</v>
      </c>
      <c r="M3" s="9">
        <v>0.72222222222222221</v>
      </c>
      <c r="N3" s="9">
        <v>0</v>
      </c>
      <c r="O3" s="9">
        <v>0</v>
      </c>
      <c r="P3" s="8">
        <v>0</v>
      </c>
      <c r="Q3" s="8">
        <v>51</v>
      </c>
      <c r="R3" s="8">
        <v>0</v>
      </c>
      <c r="S3" s="8">
        <v>0</v>
      </c>
      <c r="T3" s="8">
        <v>0</v>
      </c>
      <c r="U3" s="10">
        <v>0</v>
      </c>
      <c r="V3" s="10">
        <v>0.94444444444444442</v>
      </c>
      <c r="W3" s="10">
        <v>0</v>
      </c>
      <c r="X3" s="10">
        <v>0</v>
      </c>
      <c r="Y3" s="10">
        <v>0</v>
      </c>
      <c r="Z3" s="5">
        <v>3</v>
      </c>
      <c r="AA3" s="5">
        <v>0</v>
      </c>
      <c r="AB3" s="5">
        <v>0</v>
      </c>
      <c r="AC3" s="5">
        <v>0</v>
      </c>
      <c r="AD3" s="6">
        <v>3.333333333333333</v>
      </c>
      <c r="AE3" s="6">
        <v>0</v>
      </c>
      <c r="AF3" s="6">
        <v>0</v>
      </c>
      <c r="AG3" s="6">
        <v>0</v>
      </c>
    </row>
    <row r="4" spans="1:33" x14ac:dyDescent="0.2">
      <c r="A4" s="3" t="s">
        <v>7</v>
      </c>
      <c r="B4" s="7" t="s">
        <v>51</v>
      </c>
      <c r="C4" s="3" t="s">
        <v>52</v>
      </c>
      <c r="D4" s="3" t="s">
        <v>53</v>
      </c>
      <c r="E4" s="2">
        <v>43405</v>
      </c>
      <c r="F4" s="1">
        <v>38</v>
      </c>
      <c r="G4" s="6">
        <v>45.3</v>
      </c>
      <c r="H4" s="8">
        <v>0</v>
      </c>
      <c r="I4" s="8">
        <v>45.3</v>
      </c>
      <c r="J4" s="8">
        <v>0</v>
      </c>
      <c r="K4" s="8">
        <v>0</v>
      </c>
      <c r="L4" s="9">
        <v>0</v>
      </c>
      <c r="M4" s="9">
        <v>1</v>
      </c>
      <c r="N4" s="9">
        <v>0</v>
      </c>
      <c r="O4" s="9">
        <v>0</v>
      </c>
      <c r="P4" s="8">
        <v>0</v>
      </c>
      <c r="Q4" s="8">
        <v>45.3</v>
      </c>
      <c r="R4" s="8">
        <v>0</v>
      </c>
      <c r="S4" s="8">
        <v>0</v>
      </c>
      <c r="T4" s="8">
        <v>0</v>
      </c>
      <c r="U4" s="10">
        <v>0</v>
      </c>
      <c r="V4" s="9">
        <v>1</v>
      </c>
      <c r="W4" s="9">
        <v>0</v>
      </c>
      <c r="X4" s="9">
        <v>0</v>
      </c>
      <c r="Y4" s="9">
        <v>0</v>
      </c>
      <c r="Z4" s="5">
        <v>1</v>
      </c>
      <c r="AA4" s="5">
        <v>0</v>
      </c>
      <c r="AB4" s="5">
        <v>0</v>
      </c>
      <c r="AC4" s="5">
        <v>0</v>
      </c>
      <c r="AD4" s="6">
        <v>1.3245033112582782</v>
      </c>
      <c r="AE4" s="6">
        <v>0</v>
      </c>
      <c r="AF4" s="6">
        <v>0</v>
      </c>
      <c r="AG4" s="6">
        <v>0</v>
      </c>
    </row>
    <row r="5" spans="1:33" x14ac:dyDescent="0.2">
      <c r="A5" s="3" t="s">
        <v>7</v>
      </c>
      <c r="B5" s="7" t="s">
        <v>51</v>
      </c>
      <c r="C5" s="3" t="s">
        <v>52</v>
      </c>
      <c r="D5" s="3" t="s">
        <v>53</v>
      </c>
      <c r="E5" s="2">
        <v>43409</v>
      </c>
      <c r="F5" s="1">
        <v>36</v>
      </c>
      <c r="G5" s="6">
        <v>38.700000000000003</v>
      </c>
      <c r="H5" s="8">
        <v>0</v>
      </c>
      <c r="I5" s="8">
        <v>38.700000000000003</v>
      </c>
      <c r="J5" s="8">
        <v>0</v>
      </c>
      <c r="K5" s="8">
        <v>0</v>
      </c>
      <c r="L5" s="11">
        <v>0</v>
      </c>
      <c r="M5" s="11">
        <v>1</v>
      </c>
      <c r="N5" s="11">
        <v>0</v>
      </c>
      <c r="O5" s="11">
        <v>0</v>
      </c>
      <c r="P5" s="8">
        <v>0</v>
      </c>
      <c r="Q5" s="8">
        <v>38.700000000000003</v>
      </c>
      <c r="R5" s="8">
        <v>0</v>
      </c>
      <c r="S5" s="8">
        <v>0</v>
      </c>
      <c r="T5" s="8">
        <v>0</v>
      </c>
      <c r="U5" s="12">
        <v>0</v>
      </c>
      <c r="V5" s="11">
        <v>1</v>
      </c>
      <c r="W5" s="11">
        <v>0</v>
      </c>
      <c r="X5" s="11">
        <v>0</v>
      </c>
      <c r="Y5" s="11">
        <v>0</v>
      </c>
      <c r="Z5" s="5">
        <v>3</v>
      </c>
      <c r="AA5" s="5">
        <v>0</v>
      </c>
      <c r="AB5" s="5">
        <v>0</v>
      </c>
      <c r="AC5" s="5">
        <v>0</v>
      </c>
      <c r="AD5" s="6">
        <v>4.6511627906976747</v>
      </c>
      <c r="AE5" s="6">
        <v>0</v>
      </c>
      <c r="AF5" s="6">
        <v>0</v>
      </c>
      <c r="AG5" s="6">
        <v>0</v>
      </c>
    </row>
    <row r="6" spans="1:33" s="16" customFormat="1" x14ac:dyDescent="0.2">
      <c r="A6" s="13" t="s">
        <v>7</v>
      </c>
      <c r="B6" s="14" t="s">
        <v>51</v>
      </c>
      <c r="C6" s="13" t="s">
        <v>52</v>
      </c>
      <c r="D6" s="13" t="s">
        <v>53</v>
      </c>
      <c r="E6" s="15">
        <v>43406</v>
      </c>
      <c r="F6" s="16">
        <v>97</v>
      </c>
      <c r="G6" s="17">
        <v>93.8</v>
      </c>
      <c r="H6" s="18">
        <v>8</v>
      </c>
      <c r="I6" s="18">
        <v>85.8</v>
      </c>
      <c r="J6" s="18">
        <v>0</v>
      </c>
      <c r="K6" s="18">
        <v>0</v>
      </c>
      <c r="L6" s="19">
        <v>8.5287846481876331E-2</v>
      </c>
      <c r="M6" s="19">
        <v>0.91471215351812363</v>
      </c>
      <c r="N6" s="19">
        <v>0</v>
      </c>
      <c r="O6" s="19">
        <v>0</v>
      </c>
      <c r="P6" s="18">
        <v>0</v>
      </c>
      <c r="Q6" s="18">
        <v>86.3</v>
      </c>
      <c r="R6" s="18">
        <v>0</v>
      </c>
      <c r="S6" s="18">
        <v>0</v>
      </c>
      <c r="T6" s="18">
        <v>0</v>
      </c>
      <c r="U6" s="20">
        <v>0</v>
      </c>
      <c r="V6" s="19">
        <v>0.92004264392324098</v>
      </c>
      <c r="W6" s="19">
        <v>0</v>
      </c>
      <c r="X6" s="19">
        <v>0</v>
      </c>
      <c r="Y6" s="19">
        <v>0</v>
      </c>
      <c r="Z6" s="21">
        <v>1</v>
      </c>
      <c r="AA6" s="21">
        <v>0</v>
      </c>
      <c r="AB6" s="21">
        <v>0</v>
      </c>
      <c r="AC6" s="21">
        <v>3</v>
      </c>
      <c r="AD6" s="17">
        <v>0.63965884861407252</v>
      </c>
      <c r="AE6" s="17">
        <v>0</v>
      </c>
      <c r="AF6" s="17">
        <v>0</v>
      </c>
      <c r="AG6" s="17">
        <v>1.9189765458422177</v>
      </c>
    </row>
    <row r="7" spans="1:33" x14ac:dyDescent="0.2">
      <c r="A7" s="3" t="s">
        <v>10</v>
      </c>
      <c r="B7" s="7" t="s">
        <v>51</v>
      </c>
      <c r="C7" s="3" t="s">
        <v>52</v>
      </c>
      <c r="D7" s="3" t="s">
        <v>53</v>
      </c>
      <c r="E7" s="2">
        <v>43424</v>
      </c>
      <c r="F7" s="1">
        <v>57</v>
      </c>
      <c r="G7" s="6">
        <v>57</v>
      </c>
      <c r="H7" s="8">
        <v>4.7</v>
      </c>
      <c r="I7" s="8">
        <v>52</v>
      </c>
      <c r="J7" s="8">
        <v>0</v>
      </c>
      <c r="K7" s="8">
        <v>0</v>
      </c>
      <c r="L7" s="12">
        <v>8.24561403508772E-2</v>
      </c>
      <c r="M7" s="12">
        <v>0.91228070175438591</v>
      </c>
      <c r="N7" s="12">
        <v>0</v>
      </c>
      <c r="O7" s="12">
        <v>0</v>
      </c>
      <c r="P7" s="8">
        <v>1.8</v>
      </c>
      <c r="Q7" s="8">
        <v>56</v>
      </c>
      <c r="R7" s="8">
        <v>0</v>
      </c>
      <c r="S7" s="8">
        <v>0</v>
      </c>
      <c r="T7" s="8">
        <v>0</v>
      </c>
      <c r="U7" s="12">
        <v>3.1578947368421054E-2</v>
      </c>
      <c r="V7" s="12">
        <v>0.98245614035087714</v>
      </c>
      <c r="W7" s="12">
        <v>0</v>
      </c>
      <c r="X7" s="12">
        <v>0</v>
      </c>
      <c r="Y7" s="12">
        <v>0</v>
      </c>
      <c r="Z7" s="5">
        <v>2</v>
      </c>
      <c r="AA7" s="5">
        <v>0</v>
      </c>
      <c r="AB7" s="5">
        <v>1</v>
      </c>
      <c r="AC7" s="5">
        <v>0</v>
      </c>
      <c r="AD7" s="6">
        <v>2.1052631578947367</v>
      </c>
      <c r="AE7" s="6">
        <v>0</v>
      </c>
      <c r="AF7" s="6">
        <v>1.0526315789473684</v>
      </c>
      <c r="AG7" s="6">
        <v>0</v>
      </c>
    </row>
    <row r="8" spans="1:33" x14ac:dyDescent="0.2">
      <c r="A8" s="3" t="s">
        <v>10</v>
      </c>
      <c r="B8" s="7" t="s">
        <v>51</v>
      </c>
      <c r="C8" s="3" t="s">
        <v>52</v>
      </c>
      <c r="D8" s="3" t="s">
        <v>53</v>
      </c>
      <c r="E8" s="2">
        <v>43409</v>
      </c>
      <c r="F8" s="1">
        <v>63</v>
      </c>
      <c r="G8" s="6">
        <v>60</v>
      </c>
      <c r="H8" s="8">
        <v>0</v>
      </c>
      <c r="I8" s="8">
        <v>60</v>
      </c>
      <c r="J8" s="8">
        <v>0</v>
      </c>
      <c r="K8" s="8">
        <v>0</v>
      </c>
      <c r="L8" s="12">
        <v>0</v>
      </c>
      <c r="M8" s="12">
        <v>1</v>
      </c>
      <c r="N8" s="12">
        <v>0</v>
      </c>
      <c r="O8" s="12">
        <v>0</v>
      </c>
      <c r="P8" s="8">
        <v>1.6</v>
      </c>
      <c r="Q8" s="8">
        <v>59</v>
      </c>
      <c r="R8" s="8">
        <v>0</v>
      </c>
      <c r="S8" s="8">
        <v>2.6</v>
      </c>
      <c r="T8" s="8">
        <v>0</v>
      </c>
      <c r="U8" s="12">
        <v>2.6666666666666668E-2</v>
      </c>
      <c r="V8" s="12">
        <v>0.98333333333333328</v>
      </c>
      <c r="W8" s="12">
        <v>0</v>
      </c>
      <c r="X8" s="12">
        <v>4.3333333333333335E-2</v>
      </c>
      <c r="Y8" s="12">
        <v>0</v>
      </c>
      <c r="Z8" s="5">
        <v>1</v>
      </c>
      <c r="AA8" s="5">
        <v>0</v>
      </c>
      <c r="AB8" s="5">
        <v>1</v>
      </c>
      <c r="AC8" s="5">
        <v>0</v>
      </c>
      <c r="AD8" s="6">
        <v>1</v>
      </c>
      <c r="AE8" s="6">
        <v>0</v>
      </c>
      <c r="AF8" s="6">
        <v>1</v>
      </c>
      <c r="AG8" s="6">
        <v>0</v>
      </c>
    </row>
    <row r="9" spans="1:33" x14ac:dyDescent="0.2">
      <c r="A9" s="3" t="s">
        <v>10</v>
      </c>
      <c r="B9" s="7" t="s">
        <v>51</v>
      </c>
      <c r="C9" s="3" t="s">
        <v>52</v>
      </c>
      <c r="D9" s="3" t="s">
        <v>53</v>
      </c>
      <c r="E9" s="2">
        <v>43413</v>
      </c>
      <c r="F9" s="1">
        <v>32</v>
      </c>
      <c r="G9" s="6">
        <v>33.799999999999997</v>
      </c>
      <c r="H9" s="8">
        <v>4.7</v>
      </c>
      <c r="I9" s="8">
        <v>29.1</v>
      </c>
      <c r="J9" s="8">
        <v>0</v>
      </c>
      <c r="K9" s="8">
        <v>0</v>
      </c>
      <c r="L9" s="11">
        <v>0.13905325443786984</v>
      </c>
      <c r="M9" s="11">
        <v>0.86094674556213024</v>
      </c>
      <c r="N9" s="11">
        <v>0</v>
      </c>
      <c r="O9" s="11">
        <v>0</v>
      </c>
      <c r="P9" s="8">
        <v>0.6</v>
      </c>
      <c r="Q9" s="8">
        <v>30.1</v>
      </c>
      <c r="R9" s="8">
        <v>0</v>
      </c>
      <c r="S9" s="8">
        <v>0</v>
      </c>
      <c r="T9" s="8">
        <v>0</v>
      </c>
      <c r="U9" s="12">
        <v>1.7751479289940829E-2</v>
      </c>
      <c r="V9" s="11">
        <v>0.89053254437869833</v>
      </c>
      <c r="W9" s="11">
        <v>0</v>
      </c>
      <c r="X9" s="11">
        <v>0</v>
      </c>
      <c r="Y9" s="11">
        <v>0</v>
      </c>
      <c r="Z9" s="22">
        <v>1</v>
      </c>
      <c r="AA9" s="22">
        <v>0</v>
      </c>
      <c r="AB9" s="5">
        <v>0</v>
      </c>
      <c r="AC9" s="5">
        <v>0</v>
      </c>
      <c r="AD9" s="6">
        <v>1.775147928994083</v>
      </c>
      <c r="AE9" s="6">
        <v>0</v>
      </c>
      <c r="AF9" s="6">
        <v>0</v>
      </c>
      <c r="AG9" s="6">
        <v>0</v>
      </c>
    </row>
    <row r="10" spans="1:33" x14ac:dyDescent="0.2">
      <c r="A10" s="3" t="s">
        <v>10</v>
      </c>
      <c r="B10" s="7" t="s">
        <v>51</v>
      </c>
      <c r="C10" s="3" t="s">
        <v>52</v>
      </c>
      <c r="D10" s="3" t="s">
        <v>53</v>
      </c>
      <c r="E10" s="2">
        <v>43426</v>
      </c>
      <c r="F10" s="1">
        <v>89</v>
      </c>
      <c r="G10" s="6">
        <v>83.9</v>
      </c>
      <c r="H10" s="8">
        <v>6.8</v>
      </c>
      <c r="I10" s="8">
        <v>25.5</v>
      </c>
      <c r="J10" s="8">
        <v>51.6</v>
      </c>
      <c r="K10" s="8">
        <v>0</v>
      </c>
      <c r="L10" s="11">
        <v>8.1048867699642424E-2</v>
      </c>
      <c r="M10" s="11">
        <v>0.3039332538736591</v>
      </c>
      <c r="N10" s="11">
        <v>0.61501787842669842</v>
      </c>
      <c r="O10" s="11">
        <v>0</v>
      </c>
      <c r="P10" s="8">
        <v>17</v>
      </c>
      <c r="Q10" s="8">
        <v>54</v>
      </c>
      <c r="R10" s="8">
        <v>26.8</v>
      </c>
      <c r="S10" s="8">
        <v>0</v>
      </c>
      <c r="T10" s="8">
        <v>6</v>
      </c>
      <c r="U10" s="12">
        <v>0.20262216924910606</v>
      </c>
      <c r="V10" s="11">
        <v>0.64362336114421925</v>
      </c>
      <c r="W10" s="11">
        <v>0.31942789034564956</v>
      </c>
      <c r="X10" s="11">
        <v>0</v>
      </c>
      <c r="Y10" s="11">
        <v>7.1513706793802145E-2</v>
      </c>
      <c r="Z10" s="22">
        <v>1</v>
      </c>
      <c r="AA10" s="22">
        <v>0</v>
      </c>
      <c r="AB10" s="5">
        <v>2</v>
      </c>
      <c r="AC10" s="5">
        <v>0</v>
      </c>
      <c r="AD10" s="6">
        <v>0.71513706793802145</v>
      </c>
      <c r="AE10" s="6">
        <v>0</v>
      </c>
      <c r="AF10" s="6">
        <v>1.4302741358760429</v>
      </c>
      <c r="AG10" s="6">
        <v>0</v>
      </c>
    </row>
    <row r="11" spans="1:33" s="16" customFormat="1" x14ac:dyDescent="0.2">
      <c r="A11" s="13" t="s">
        <v>10</v>
      </c>
      <c r="B11" s="14" t="s">
        <v>51</v>
      </c>
      <c r="C11" s="13" t="s">
        <v>52</v>
      </c>
      <c r="D11" s="13" t="s">
        <v>53</v>
      </c>
      <c r="E11" s="15">
        <v>43406</v>
      </c>
      <c r="F11" s="16">
        <v>30</v>
      </c>
      <c r="G11" s="17">
        <v>27.6</v>
      </c>
      <c r="H11" s="18">
        <v>8.15</v>
      </c>
      <c r="I11" s="18">
        <v>19.45</v>
      </c>
      <c r="J11" s="18">
        <v>0</v>
      </c>
      <c r="K11" s="18">
        <v>0</v>
      </c>
      <c r="L11" s="19">
        <v>0.29528985507246375</v>
      </c>
      <c r="M11" s="19">
        <v>0.70471014492753614</v>
      </c>
      <c r="N11" s="19">
        <v>0</v>
      </c>
      <c r="O11" s="19">
        <v>0</v>
      </c>
      <c r="P11" s="18">
        <v>0</v>
      </c>
      <c r="Q11" s="18">
        <v>27.6</v>
      </c>
      <c r="R11" s="18">
        <v>0</v>
      </c>
      <c r="S11" s="18">
        <v>0</v>
      </c>
      <c r="T11" s="18">
        <v>0</v>
      </c>
      <c r="U11" s="20">
        <v>0</v>
      </c>
      <c r="V11" s="19">
        <v>1</v>
      </c>
      <c r="W11" s="19">
        <v>0</v>
      </c>
      <c r="X11" s="19">
        <v>0</v>
      </c>
      <c r="Y11" s="19">
        <v>0</v>
      </c>
      <c r="Z11" s="23">
        <v>2</v>
      </c>
      <c r="AA11" s="23">
        <v>0</v>
      </c>
      <c r="AB11" s="21">
        <v>0</v>
      </c>
      <c r="AC11" s="21">
        <v>0</v>
      </c>
      <c r="AD11" s="17">
        <v>4.3478260869565215</v>
      </c>
      <c r="AE11" s="17">
        <v>0</v>
      </c>
      <c r="AF11" s="17">
        <v>0</v>
      </c>
      <c r="AG11" s="17">
        <v>0</v>
      </c>
    </row>
    <row r="12" spans="1:33" x14ac:dyDescent="0.2">
      <c r="A12" s="3" t="s">
        <v>5</v>
      </c>
      <c r="B12" s="7" t="s">
        <v>51</v>
      </c>
      <c r="C12" s="3" t="s">
        <v>52</v>
      </c>
      <c r="D12" s="3" t="s">
        <v>53</v>
      </c>
      <c r="E12" s="2">
        <v>43406</v>
      </c>
      <c r="F12" s="1">
        <v>59</v>
      </c>
      <c r="G12" s="6">
        <v>52</v>
      </c>
      <c r="H12" s="8">
        <v>0</v>
      </c>
      <c r="I12" s="8">
        <v>28</v>
      </c>
      <c r="J12" s="8">
        <v>24</v>
      </c>
      <c r="K12" s="8">
        <v>0</v>
      </c>
      <c r="L12" s="11">
        <v>0</v>
      </c>
      <c r="M12" s="11">
        <v>0.53846153846153844</v>
      </c>
      <c r="N12" s="11">
        <v>0.46153846153846156</v>
      </c>
      <c r="O12" s="11">
        <v>0</v>
      </c>
      <c r="P12" s="8">
        <v>0</v>
      </c>
      <c r="Q12" s="8">
        <v>29</v>
      </c>
      <c r="R12" s="8">
        <v>6.3</v>
      </c>
      <c r="S12" s="8">
        <v>0</v>
      </c>
      <c r="T12" s="8">
        <v>0</v>
      </c>
      <c r="U12" s="12">
        <v>0</v>
      </c>
      <c r="V12" s="12">
        <v>0.55769230769230771</v>
      </c>
      <c r="W12" s="12">
        <v>0.12115384615384615</v>
      </c>
      <c r="X12" s="11">
        <v>0</v>
      </c>
      <c r="Y12" s="11">
        <v>0</v>
      </c>
      <c r="Z12" s="22">
        <v>2</v>
      </c>
      <c r="AA12" s="22">
        <v>3</v>
      </c>
      <c r="AB12" s="5">
        <v>2</v>
      </c>
      <c r="AC12" s="5">
        <v>0</v>
      </c>
      <c r="AD12" s="6">
        <v>2.3076923076923075</v>
      </c>
      <c r="AE12" s="6">
        <v>3.4615384615384612</v>
      </c>
      <c r="AF12" s="6">
        <v>2.3076923076923075</v>
      </c>
      <c r="AG12" s="6">
        <v>0</v>
      </c>
    </row>
    <row r="13" spans="1:33" x14ac:dyDescent="0.2">
      <c r="A13" s="3" t="s">
        <v>5</v>
      </c>
      <c r="B13" s="7" t="s">
        <v>51</v>
      </c>
      <c r="C13" s="3" t="s">
        <v>52</v>
      </c>
      <c r="D13" s="3" t="s">
        <v>53</v>
      </c>
      <c r="E13" s="2">
        <v>43424</v>
      </c>
      <c r="F13" s="1">
        <v>62</v>
      </c>
      <c r="G13" s="6">
        <v>49</v>
      </c>
      <c r="H13" s="8">
        <v>0</v>
      </c>
      <c r="I13" s="8">
        <v>44</v>
      </c>
      <c r="J13" s="8">
        <v>5</v>
      </c>
      <c r="K13" s="8">
        <v>0</v>
      </c>
      <c r="L13" s="11">
        <v>0</v>
      </c>
      <c r="M13" s="11">
        <v>0.89795918367346939</v>
      </c>
      <c r="N13" s="11">
        <v>0.10204081632653061</v>
      </c>
      <c r="O13" s="11">
        <v>0</v>
      </c>
      <c r="P13" s="8">
        <v>0</v>
      </c>
      <c r="Q13" s="8">
        <v>38</v>
      </c>
      <c r="R13" s="8">
        <v>3.6</v>
      </c>
      <c r="S13" s="8">
        <v>0</v>
      </c>
      <c r="T13" s="8">
        <v>0</v>
      </c>
      <c r="U13" s="12">
        <v>0</v>
      </c>
      <c r="V13" s="12">
        <v>0.77551020408163263</v>
      </c>
      <c r="W13" s="12">
        <v>7.3469387755102047E-2</v>
      </c>
      <c r="X13" s="11">
        <v>0</v>
      </c>
      <c r="Y13" s="11">
        <v>0</v>
      </c>
      <c r="Z13" s="22">
        <v>1</v>
      </c>
      <c r="AA13" s="22">
        <v>5</v>
      </c>
      <c r="AB13" s="5">
        <v>2</v>
      </c>
      <c r="AC13" s="5">
        <v>0</v>
      </c>
      <c r="AD13" s="6">
        <v>1.2244897959183674</v>
      </c>
      <c r="AE13" s="6">
        <v>6.1224489795918364</v>
      </c>
      <c r="AF13" s="6">
        <v>2.4489795918367347</v>
      </c>
      <c r="AG13" s="6">
        <v>0</v>
      </c>
    </row>
    <row r="14" spans="1:33" x14ac:dyDescent="0.2">
      <c r="A14" s="3" t="s">
        <v>5</v>
      </c>
      <c r="B14" s="7" t="s">
        <v>51</v>
      </c>
      <c r="C14" s="3" t="s">
        <v>52</v>
      </c>
      <c r="D14" s="3" t="s">
        <v>53</v>
      </c>
      <c r="E14" s="2">
        <v>43424</v>
      </c>
      <c r="F14" s="1">
        <v>52</v>
      </c>
      <c r="G14" s="6">
        <v>51.5</v>
      </c>
      <c r="H14" s="8">
        <v>0</v>
      </c>
      <c r="I14" s="8">
        <v>25</v>
      </c>
      <c r="J14" s="8">
        <v>26.5</v>
      </c>
      <c r="K14" s="8">
        <v>0</v>
      </c>
      <c r="L14" s="11">
        <v>0</v>
      </c>
      <c r="M14" s="11">
        <v>0.4854368932038835</v>
      </c>
      <c r="N14" s="11">
        <v>0.5145631067961165</v>
      </c>
      <c r="O14" s="11">
        <v>0</v>
      </c>
      <c r="P14" s="8">
        <v>0</v>
      </c>
      <c r="Q14" s="8">
        <v>35.9</v>
      </c>
      <c r="R14" s="8">
        <v>8.1999999999999993</v>
      </c>
      <c r="S14" s="8">
        <v>0</v>
      </c>
      <c r="T14" s="8">
        <v>0</v>
      </c>
      <c r="U14" s="12">
        <v>0</v>
      </c>
      <c r="V14" s="11">
        <v>0.69708737864077663</v>
      </c>
      <c r="W14" s="11">
        <v>0.15922330097087378</v>
      </c>
      <c r="X14" s="11">
        <v>0</v>
      </c>
      <c r="Y14" s="11">
        <v>0</v>
      </c>
      <c r="Z14" s="22">
        <v>1</v>
      </c>
      <c r="AA14" s="22">
        <v>2</v>
      </c>
      <c r="AB14" s="5">
        <v>2</v>
      </c>
      <c r="AC14" s="5">
        <v>0</v>
      </c>
      <c r="AD14" s="6">
        <v>1.1650485436893205</v>
      </c>
      <c r="AE14" s="6">
        <v>2.3300970873786411</v>
      </c>
      <c r="AF14" s="6">
        <v>2.3300970873786411</v>
      </c>
      <c r="AG14" s="6">
        <v>0</v>
      </c>
    </row>
    <row r="15" spans="1:33" x14ac:dyDescent="0.2">
      <c r="A15" s="3" t="s">
        <v>5</v>
      </c>
      <c r="B15" s="7" t="s">
        <v>51</v>
      </c>
      <c r="C15" s="3" t="s">
        <v>52</v>
      </c>
      <c r="D15" s="3" t="s">
        <v>53</v>
      </c>
      <c r="E15" s="2">
        <v>43433</v>
      </c>
      <c r="F15" s="1">
        <v>47</v>
      </c>
      <c r="G15" s="6">
        <v>55.6</v>
      </c>
      <c r="H15" s="8">
        <v>0</v>
      </c>
      <c r="I15" s="8">
        <v>17.8</v>
      </c>
      <c r="J15" s="8">
        <v>33.9</v>
      </c>
      <c r="K15" s="8">
        <v>3.9</v>
      </c>
      <c r="L15" s="11">
        <v>0</v>
      </c>
      <c r="M15" s="11">
        <v>0.32014388489208634</v>
      </c>
      <c r="N15" s="11">
        <v>0.60971223021582732</v>
      </c>
      <c r="O15" s="11">
        <v>7.0143884892086325E-2</v>
      </c>
      <c r="P15" s="8">
        <v>0</v>
      </c>
      <c r="Q15" s="8">
        <v>37.799999999999997</v>
      </c>
      <c r="R15" s="8">
        <v>10.6</v>
      </c>
      <c r="S15" s="8">
        <v>0</v>
      </c>
      <c r="T15" s="8">
        <v>10.7</v>
      </c>
      <c r="U15" s="12">
        <v>0</v>
      </c>
      <c r="V15" s="11">
        <v>0.67985611510791355</v>
      </c>
      <c r="W15" s="11">
        <v>0.19064748201438847</v>
      </c>
      <c r="X15" s="11">
        <v>0</v>
      </c>
      <c r="Y15" s="11">
        <v>0.1924460431654676</v>
      </c>
      <c r="Z15" s="22">
        <v>2</v>
      </c>
      <c r="AA15" s="22">
        <v>2</v>
      </c>
      <c r="AB15" s="5">
        <v>4</v>
      </c>
      <c r="AC15" s="5">
        <v>3</v>
      </c>
      <c r="AD15" s="6">
        <v>2.1582733812949639</v>
      </c>
      <c r="AE15" s="6">
        <v>2.1582733812949639</v>
      </c>
      <c r="AF15" s="6">
        <v>4.3165467625899279</v>
      </c>
      <c r="AG15" s="6">
        <v>3.2374100719424463</v>
      </c>
    </row>
    <row r="16" spans="1:33" s="16" customFormat="1" x14ac:dyDescent="0.2">
      <c r="A16" s="13" t="s">
        <v>5</v>
      </c>
      <c r="B16" s="14" t="s">
        <v>51</v>
      </c>
      <c r="C16" s="13" t="s">
        <v>52</v>
      </c>
      <c r="D16" s="13" t="s">
        <v>53</v>
      </c>
      <c r="E16" s="15">
        <v>43426</v>
      </c>
      <c r="F16" s="16">
        <v>81</v>
      </c>
      <c r="G16" s="17">
        <v>76.099999999999994</v>
      </c>
      <c r="H16" s="18">
        <v>0</v>
      </c>
      <c r="I16" s="18">
        <v>38.9</v>
      </c>
      <c r="J16" s="18">
        <v>35.5</v>
      </c>
      <c r="K16" s="18">
        <v>1.8</v>
      </c>
      <c r="L16" s="19">
        <v>0</v>
      </c>
      <c r="M16" s="19">
        <v>0.51116951379763476</v>
      </c>
      <c r="N16" s="19">
        <v>0.46649145860709595</v>
      </c>
      <c r="O16" s="19">
        <v>2.3653088042049936E-2</v>
      </c>
      <c r="P16" s="18">
        <v>0</v>
      </c>
      <c r="Q16" s="18">
        <v>59.1</v>
      </c>
      <c r="R16" s="18">
        <v>5.4</v>
      </c>
      <c r="S16" s="18">
        <v>0</v>
      </c>
      <c r="T16" s="18">
        <v>0</v>
      </c>
      <c r="U16" s="20">
        <v>0</v>
      </c>
      <c r="V16" s="19">
        <v>0.77660972404730622</v>
      </c>
      <c r="W16" s="19">
        <v>7.0959264126149807E-2</v>
      </c>
      <c r="X16" s="19">
        <v>0</v>
      </c>
      <c r="Y16" s="19">
        <v>0</v>
      </c>
      <c r="Z16" s="23">
        <v>3</v>
      </c>
      <c r="AA16" s="23">
        <v>1</v>
      </c>
      <c r="AB16" s="21">
        <v>3</v>
      </c>
      <c r="AC16" s="21">
        <v>0</v>
      </c>
      <c r="AD16" s="17">
        <v>2.3653088042049935</v>
      </c>
      <c r="AE16" s="17">
        <v>0.78843626806833111</v>
      </c>
      <c r="AF16" s="17">
        <v>2.3653088042049935</v>
      </c>
      <c r="AG16" s="17">
        <v>0</v>
      </c>
    </row>
    <row r="17" spans="1:33" x14ac:dyDescent="0.2">
      <c r="A17" s="3" t="s">
        <v>6</v>
      </c>
      <c r="B17" s="7" t="s">
        <v>51</v>
      </c>
      <c r="C17" s="3" t="s">
        <v>52</v>
      </c>
      <c r="D17" s="3" t="s">
        <v>53</v>
      </c>
      <c r="E17" s="2">
        <v>43411</v>
      </c>
      <c r="F17" s="1">
        <v>56</v>
      </c>
      <c r="G17" s="6">
        <v>43</v>
      </c>
      <c r="H17" s="8">
        <v>1.6</v>
      </c>
      <c r="I17" s="8">
        <v>8.8000000000000007</v>
      </c>
      <c r="J17" s="8">
        <v>32.4</v>
      </c>
      <c r="K17" s="8">
        <v>0.8</v>
      </c>
      <c r="L17" s="12">
        <v>3.7209302325581395E-2</v>
      </c>
      <c r="M17" s="12">
        <v>0.2046511627906977</v>
      </c>
      <c r="N17" s="12">
        <v>0.75348837209302322</v>
      </c>
      <c r="O17" s="12">
        <v>1.8604651162790697E-2</v>
      </c>
      <c r="P17" s="8">
        <v>11.3</v>
      </c>
      <c r="Q17" s="8">
        <v>18.600000000000001</v>
      </c>
      <c r="R17" s="8">
        <v>12.8</v>
      </c>
      <c r="S17" s="8">
        <v>0</v>
      </c>
      <c r="T17" s="8">
        <v>2.8</v>
      </c>
      <c r="U17" s="12">
        <v>0.26279069767441859</v>
      </c>
      <c r="V17" s="11">
        <v>0.43255813953488376</v>
      </c>
      <c r="W17" s="11">
        <v>0.29767441860465116</v>
      </c>
      <c r="X17" s="11">
        <v>0</v>
      </c>
      <c r="Y17" s="11">
        <v>6.5116279069767441E-2</v>
      </c>
      <c r="Z17" s="5">
        <v>0</v>
      </c>
      <c r="AA17" s="5">
        <v>0</v>
      </c>
      <c r="AB17" s="5">
        <v>6</v>
      </c>
      <c r="AC17" s="5">
        <v>0</v>
      </c>
      <c r="AD17" s="6">
        <v>0</v>
      </c>
      <c r="AE17" s="6">
        <v>0</v>
      </c>
      <c r="AF17" s="6">
        <v>8.3720930232558146</v>
      </c>
      <c r="AG17" s="6">
        <v>0</v>
      </c>
    </row>
    <row r="18" spans="1:33" x14ac:dyDescent="0.2">
      <c r="A18" s="3" t="s">
        <v>6</v>
      </c>
      <c r="B18" s="7" t="s">
        <v>51</v>
      </c>
      <c r="C18" s="3" t="s">
        <v>52</v>
      </c>
      <c r="D18" s="3" t="s">
        <v>53</v>
      </c>
      <c r="E18" s="2">
        <v>43423</v>
      </c>
      <c r="F18" s="1">
        <v>61</v>
      </c>
      <c r="G18" s="6">
        <v>58</v>
      </c>
      <c r="H18" s="8">
        <v>0</v>
      </c>
      <c r="I18" s="8">
        <v>2.1</v>
      </c>
      <c r="J18" s="8">
        <v>55.7</v>
      </c>
      <c r="K18" s="8">
        <v>0</v>
      </c>
      <c r="L18" s="12">
        <v>0</v>
      </c>
      <c r="M18" s="12">
        <v>3.6206896551724141E-2</v>
      </c>
      <c r="N18" s="12">
        <v>0.96034482758620698</v>
      </c>
      <c r="O18" s="12">
        <v>0</v>
      </c>
      <c r="P18" s="8">
        <v>5.9</v>
      </c>
      <c r="Q18" s="8">
        <v>33.700000000000003</v>
      </c>
      <c r="R18" s="8">
        <v>27</v>
      </c>
      <c r="S18" s="8">
        <v>0</v>
      </c>
      <c r="T18" s="8">
        <v>16.8</v>
      </c>
      <c r="U18" s="12">
        <v>0.10172413793103449</v>
      </c>
      <c r="V18" s="11">
        <v>0.58103448275862069</v>
      </c>
      <c r="W18" s="11">
        <v>0.46551724137931033</v>
      </c>
      <c r="X18" s="11">
        <v>0</v>
      </c>
      <c r="Y18" s="11">
        <v>0.28965517241379313</v>
      </c>
      <c r="Z18" s="5">
        <v>1</v>
      </c>
      <c r="AA18" s="5">
        <v>0</v>
      </c>
      <c r="AB18" s="5">
        <v>2</v>
      </c>
      <c r="AC18" s="5">
        <v>0</v>
      </c>
      <c r="AD18" s="6">
        <v>1.0344827586206897</v>
      </c>
      <c r="AE18" s="6">
        <v>0</v>
      </c>
      <c r="AF18" s="6">
        <v>2.0689655172413794</v>
      </c>
      <c r="AG18" s="6">
        <v>0</v>
      </c>
    </row>
    <row r="19" spans="1:33" x14ac:dyDescent="0.2">
      <c r="A19" s="3" t="s">
        <v>6</v>
      </c>
      <c r="B19" s="7" t="s">
        <v>51</v>
      </c>
      <c r="C19" s="3" t="s">
        <v>52</v>
      </c>
      <c r="D19" s="3" t="s">
        <v>53</v>
      </c>
      <c r="E19" s="2">
        <v>43406</v>
      </c>
      <c r="F19" s="1">
        <v>69</v>
      </c>
      <c r="G19" s="6">
        <v>64.5</v>
      </c>
      <c r="H19" s="8">
        <v>0</v>
      </c>
      <c r="I19" s="8">
        <v>0.5</v>
      </c>
      <c r="J19" s="8">
        <v>63.9</v>
      </c>
      <c r="K19" s="8">
        <v>0</v>
      </c>
      <c r="L19" s="12">
        <v>0</v>
      </c>
      <c r="M19" s="12">
        <v>7.7519379844961239E-3</v>
      </c>
      <c r="N19" s="12">
        <v>0.99069767441860468</v>
      </c>
      <c r="O19" s="12">
        <v>0</v>
      </c>
      <c r="P19" s="8">
        <v>6.5</v>
      </c>
      <c r="Q19" s="8">
        <v>32.9</v>
      </c>
      <c r="R19" s="8">
        <v>39.299999999999997</v>
      </c>
      <c r="S19" s="8">
        <v>0</v>
      </c>
      <c r="T19" s="8">
        <v>31.7</v>
      </c>
      <c r="U19" s="12">
        <v>0.10077519379844961</v>
      </c>
      <c r="V19" s="11">
        <v>0.51007751937984491</v>
      </c>
      <c r="W19" s="11">
        <v>0.6093023255813953</v>
      </c>
      <c r="X19" s="11">
        <v>0</v>
      </c>
      <c r="Y19" s="11">
        <v>0.49147286821705427</v>
      </c>
      <c r="Z19" s="5">
        <v>1</v>
      </c>
      <c r="AA19" s="5">
        <v>1</v>
      </c>
      <c r="AB19" s="5">
        <v>1</v>
      </c>
      <c r="AC19" s="5">
        <v>0</v>
      </c>
      <c r="AD19" s="6">
        <v>0.93023255813953487</v>
      </c>
      <c r="AE19" s="6">
        <v>0.93023255813953487</v>
      </c>
      <c r="AF19" s="6">
        <v>0.93023255813953487</v>
      </c>
      <c r="AG19" s="6">
        <v>0</v>
      </c>
    </row>
    <row r="20" spans="1:33" x14ac:dyDescent="0.2">
      <c r="A20" s="3" t="s">
        <v>6</v>
      </c>
      <c r="B20" s="7" t="s">
        <v>51</v>
      </c>
      <c r="C20" s="3" t="s">
        <v>52</v>
      </c>
      <c r="D20" s="3" t="s">
        <v>53</v>
      </c>
      <c r="E20" s="2">
        <v>43409</v>
      </c>
      <c r="F20" s="1">
        <v>56</v>
      </c>
      <c r="G20" s="6">
        <v>50.9</v>
      </c>
      <c r="H20" s="8">
        <v>0</v>
      </c>
      <c r="I20" s="8">
        <v>9</v>
      </c>
      <c r="J20" s="8">
        <v>41.9</v>
      </c>
      <c r="K20" s="8">
        <v>0</v>
      </c>
      <c r="L20" s="12">
        <v>0</v>
      </c>
      <c r="M20" s="12">
        <v>0.17681728880157171</v>
      </c>
      <c r="N20" s="12">
        <v>0.82318271119842834</v>
      </c>
      <c r="O20" s="12">
        <v>0</v>
      </c>
      <c r="P20" s="8">
        <v>3.9</v>
      </c>
      <c r="Q20" s="8">
        <v>32.6</v>
      </c>
      <c r="R20" s="8">
        <v>24.4</v>
      </c>
      <c r="S20" s="8">
        <v>0</v>
      </c>
      <c r="T20" s="8">
        <v>19.7</v>
      </c>
      <c r="U20" s="12">
        <v>7.6620825147347735E-2</v>
      </c>
      <c r="V20" s="11">
        <v>0.64047151277013759</v>
      </c>
      <c r="W20" s="11">
        <v>0.47937131630648327</v>
      </c>
      <c r="X20" s="11">
        <v>0</v>
      </c>
      <c r="Y20" s="11">
        <v>0.38703339882121807</v>
      </c>
      <c r="Z20" s="5">
        <v>0</v>
      </c>
      <c r="AA20" s="5">
        <v>0</v>
      </c>
      <c r="AB20" s="5">
        <v>2</v>
      </c>
      <c r="AC20" s="5">
        <v>0</v>
      </c>
      <c r="AD20" s="6">
        <v>0</v>
      </c>
      <c r="AE20" s="6">
        <v>0</v>
      </c>
      <c r="AF20" s="6">
        <v>2.3575638506876229</v>
      </c>
      <c r="AG20" s="6">
        <v>0</v>
      </c>
    </row>
    <row r="21" spans="1:33" s="16" customFormat="1" x14ac:dyDescent="0.2">
      <c r="A21" s="13" t="s">
        <v>6</v>
      </c>
      <c r="B21" s="14" t="s">
        <v>51</v>
      </c>
      <c r="C21" s="13" t="s">
        <v>52</v>
      </c>
      <c r="D21" s="13" t="s">
        <v>53</v>
      </c>
      <c r="E21" s="15">
        <v>43409</v>
      </c>
      <c r="F21" s="16">
        <v>71</v>
      </c>
      <c r="G21" s="17">
        <v>68.3</v>
      </c>
      <c r="H21" s="18">
        <v>0</v>
      </c>
      <c r="I21" s="18">
        <v>9.5</v>
      </c>
      <c r="J21" s="18">
        <v>58.7</v>
      </c>
      <c r="K21" s="18">
        <v>0</v>
      </c>
      <c r="L21" s="20">
        <v>0</v>
      </c>
      <c r="M21" s="20">
        <v>0.13909224011713031</v>
      </c>
      <c r="N21" s="20">
        <v>0.85944363103953159</v>
      </c>
      <c r="O21" s="20">
        <v>0</v>
      </c>
      <c r="P21" s="18">
        <v>11.6</v>
      </c>
      <c r="Q21" s="18">
        <v>29.3</v>
      </c>
      <c r="R21" s="18">
        <v>44.4</v>
      </c>
      <c r="S21" s="18">
        <v>0</v>
      </c>
      <c r="T21" s="18">
        <v>31.3</v>
      </c>
      <c r="U21" s="20">
        <v>0.1698389458272328</v>
      </c>
      <c r="V21" s="19">
        <v>0.42898975109809667</v>
      </c>
      <c r="W21" s="19">
        <v>0.65007320644216693</v>
      </c>
      <c r="X21" s="19">
        <v>0</v>
      </c>
      <c r="Y21" s="19">
        <v>0.45827232796486095</v>
      </c>
      <c r="Z21" s="21">
        <v>0</v>
      </c>
      <c r="AA21" s="21">
        <v>0</v>
      </c>
      <c r="AB21" s="21">
        <v>2</v>
      </c>
      <c r="AC21" s="21">
        <v>1</v>
      </c>
      <c r="AD21" s="17">
        <v>0</v>
      </c>
      <c r="AE21" s="17">
        <v>0</v>
      </c>
      <c r="AF21" s="17">
        <v>1.7569546120058568</v>
      </c>
      <c r="AG21" s="17">
        <v>0.87847730600292839</v>
      </c>
    </row>
    <row r="22" spans="1:33" x14ac:dyDescent="0.2">
      <c r="A22" s="3" t="s">
        <v>8</v>
      </c>
      <c r="B22" s="7" t="s">
        <v>51</v>
      </c>
      <c r="C22" s="3" t="s">
        <v>52</v>
      </c>
      <c r="D22" s="3" t="s">
        <v>53</v>
      </c>
      <c r="E22" s="2">
        <v>43405</v>
      </c>
      <c r="F22" s="1">
        <v>44</v>
      </c>
      <c r="G22" s="6">
        <v>45</v>
      </c>
      <c r="H22" s="8">
        <v>0</v>
      </c>
      <c r="I22" s="8">
        <v>15.3</v>
      </c>
      <c r="J22" s="8">
        <v>26</v>
      </c>
      <c r="K22" s="8">
        <v>3.6</v>
      </c>
      <c r="L22" s="12">
        <v>0</v>
      </c>
      <c r="M22" s="12">
        <v>0.34</v>
      </c>
      <c r="N22" s="12">
        <v>0.57777777777777772</v>
      </c>
      <c r="O22" s="12">
        <v>0.08</v>
      </c>
      <c r="P22" s="8">
        <v>2.9</v>
      </c>
      <c r="Q22" s="8">
        <v>19.5</v>
      </c>
      <c r="R22" s="8">
        <v>23.2</v>
      </c>
      <c r="S22" s="8">
        <v>0</v>
      </c>
      <c r="T22" s="8">
        <v>6</v>
      </c>
      <c r="U22" s="12">
        <v>6.4444444444444443E-2</v>
      </c>
      <c r="V22" s="11">
        <v>0.43333333333333335</v>
      </c>
      <c r="W22" s="11">
        <v>0.51555555555555554</v>
      </c>
      <c r="X22" s="11">
        <v>0</v>
      </c>
      <c r="Y22" s="11">
        <v>0.13333333333333333</v>
      </c>
      <c r="Z22" s="5">
        <v>1</v>
      </c>
      <c r="AA22" s="5">
        <v>2</v>
      </c>
      <c r="AB22" s="5">
        <v>1</v>
      </c>
      <c r="AC22" s="5">
        <v>1</v>
      </c>
      <c r="AD22" s="6">
        <v>1.3333333333333333</v>
      </c>
      <c r="AE22" s="6">
        <v>2.6666666666666665</v>
      </c>
      <c r="AF22" s="6">
        <v>1.3333333333333333</v>
      </c>
      <c r="AG22" s="6">
        <v>1.3333333333333333</v>
      </c>
    </row>
    <row r="23" spans="1:33" x14ac:dyDescent="0.2">
      <c r="A23" s="3" t="s">
        <v>8</v>
      </c>
      <c r="B23" s="7" t="s">
        <v>51</v>
      </c>
      <c r="C23" s="3" t="s">
        <v>52</v>
      </c>
      <c r="D23" s="3" t="s">
        <v>53</v>
      </c>
      <c r="E23" s="2">
        <v>43409</v>
      </c>
      <c r="F23" s="1">
        <v>91</v>
      </c>
      <c r="G23" s="6">
        <v>83.8</v>
      </c>
      <c r="H23" s="8">
        <v>0</v>
      </c>
      <c r="I23" s="8">
        <v>21.8</v>
      </c>
      <c r="J23" s="8">
        <v>62</v>
      </c>
      <c r="K23" s="8">
        <v>0</v>
      </c>
      <c r="L23" s="12">
        <v>0</v>
      </c>
      <c r="M23" s="12">
        <v>0.26014319809069214</v>
      </c>
      <c r="N23" s="12">
        <v>0.73985680190930792</v>
      </c>
      <c r="O23" s="12">
        <v>0</v>
      </c>
      <c r="P23" s="8">
        <v>3.6</v>
      </c>
      <c r="Q23" s="8">
        <v>58.4</v>
      </c>
      <c r="R23" s="8">
        <v>44.3</v>
      </c>
      <c r="S23" s="8">
        <v>0</v>
      </c>
      <c r="T23" s="8">
        <v>9.6999999999999993</v>
      </c>
      <c r="U23" s="12">
        <v>4.2959427207637235E-2</v>
      </c>
      <c r="V23" s="11">
        <v>0.69689737470167068</v>
      </c>
      <c r="W23" s="11">
        <v>0.52863961813842486</v>
      </c>
      <c r="X23" s="11">
        <v>0</v>
      </c>
      <c r="Y23" s="11">
        <v>0.11575178997613365</v>
      </c>
      <c r="Z23" s="5">
        <v>2</v>
      </c>
      <c r="AA23" s="5">
        <v>0</v>
      </c>
      <c r="AB23" s="5">
        <v>2</v>
      </c>
      <c r="AC23" s="5">
        <v>2</v>
      </c>
      <c r="AD23" s="6">
        <v>1.431980906921241</v>
      </c>
      <c r="AE23" s="6">
        <v>0</v>
      </c>
      <c r="AF23" s="6">
        <v>1.431980906921241</v>
      </c>
      <c r="AG23" s="6">
        <v>1.431980906921241</v>
      </c>
    </row>
    <row r="24" spans="1:33" x14ac:dyDescent="0.2">
      <c r="A24" s="3" t="s">
        <v>8</v>
      </c>
      <c r="B24" s="7" t="s">
        <v>51</v>
      </c>
      <c r="C24" s="3" t="s">
        <v>52</v>
      </c>
      <c r="D24" s="3" t="s">
        <v>53</v>
      </c>
      <c r="E24" s="2">
        <v>43423</v>
      </c>
      <c r="F24" s="1">
        <v>37</v>
      </c>
      <c r="G24" s="6">
        <v>34.5</v>
      </c>
      <c r="H24" s="8">
        <v>2.9</v>
      </c>
      <c r="I24" s="8">
        <v>31.6</v>
      </c>
      <c r="J24" s="8">
        <v>0</v>
      </c>
      <c r="K24" s="8">
        <v>0</v>
      </c>
      <c r="L24" s="12">
        <v>8.4057971014492749E-2</v>
      </c>
      <c r="M24" s="12">
        <v>0.91594202898550725</v>
      </c>
      <c r="N24" s="12">
        <v>0</v>
      </c>
      <c r="O24" s="12">
        <v>0</v>
      </c>
      <c r="P24" s="8">
        <v>0</v>
      </c>
      <c r="Q24" s="8">
        <v>34.5</v>
      </c>
      <c r="R24" s="8">
        <v>0</v>
      </c>
      <c r="S24" s="8">
        <v>0</v>
      </c>
      <c r="T24" s="8">
        <v>0</v>
      </c>
      <c r="U24" s="12">
        <v>0</v>
      </c>
      <c r="V24" s="11">
        <v>1</v>
      </c>
      <c r="W24" s="11">
        <v>0</v>
      </c>
      <c r="X24" s="11">
        <v>0</v>
      </c>
      <c r="Y24" s="11">
        <v>0</v>
      </c>
      <c r="Z24" s="5">
        <v>2</v>
      </c>
      <c r="AA24" s="5">
        <v>2</v>
      </c>
      <c r="AB24" s="5">
        <v>0</v>
      </c>
      <c r="AC24" s="5">
        <v>0</v>
      </c>
      <c r="AD24" s="6">
        <v>3.4782608695652177</v>
      </c>
      <c r="AE24" s="6">
        <v>3.4782608695652177</v>
      </c>
      <c r="AF24" s="6">
        <v>0</v>
      </c>
      <c r="AG24" s="6">
        <v>0</v>
      </c>
    </row>
    <row r="25" spans="1:33" x14ac:dyDescent="0.2">
      <c r="A25" s="24" t="s">
        <v>8</v>
      </c>
      <c r="B25" s="7" t="s">
        <v>51</v>
      </c>
      <c r="C25" s="3" t="s">
        <v>52</v>
      </c>
      <c r="D25" s="3" t="s">
        <v>53</v>
      </c>
      <c r="E25" s="2">
        <v>43424</v>
      </c>
      <c r="F25" s="1">
        <v>30</v>
      </c>
      <c r="G25" s="6">
        <v>30.4</v>
      </c>
      <c r="H25" s="8">
        <v>4.4000000000000004</v>
      </c>
      <c r="I25" s="8">
        <v>6.3</v>
      </c>
      <c r="J25" s="8">
        <v>19.8</v>
      </c>
      <c r="K25" s="8">
        <v>0</v>
      </c>
      <c r="L25" s="12">
        <v>0.14473684210526316</v>
      </c>
      <c r="M25" s="12">
        <v>0.20723684210526316</v>
      </c>
      <c r="N25" s="12">
        <v>0.65131578947368429</v>
      </c>
      <c r="O25" s="12">
        <v>0</v>
      </c>
      <c r="P25" s="8">
        <v>0.5</v>
      </c>
      <c r="Q25" s="8">
        <v>19.3</v>
      </c>
      <c r="R25" s="8">
        <v>14.6</v>
      </c>
      <c r="S25" s="8">
        <v>0</v>
      </c>
      <c r="T25" s="8">
        <v>6.8</v>
      </c>
      <c r="U25" s="12">
        <v>1.6447368421052631E-2</v>
      </c>
      <c r="V25" s="11">
        <v>0.63486842105263164</v>
      </c>
      <c r="W25" s="11">
        <v>0.48026315789473684</v>
      </c>
      <c r="X25" s="11">
        <v>0</v>
      </c>
      <c r="Y25" s="11">
        <v>0.22368421052631579</v>
      </c>
      <c r="Z25" s="5">
        <v>1</v>
      </c>
      <c r="AA25" s="5">
        <v>0</v>
      </c>
      <c r="AB25" s="5">
        <v>1</v>
      </c>
      <c r="AC25" s="5">
        <v>0</v>
      </c>
      <c r="AD25" s="6">
        <v>1.9736842105263162</v>
      </c>
      <c r="AE25" s="6">
        <v>0</v>
      </c>
      <c r="AF25" s="6">
        <v>1.9736842105263162</v>
      </c>
      <c r="AG25" s="6">
        <v>0</v>
      </c>
    </row>
    <row r="26" spans="1:33" s="16" customFormat="1" x14ac:dyDescent="0.2">
      <c r="A26" s="25" t="s">
        <v>8</v>
      </c>
      <c r="B26" s="14" t="s">
        <v>51</v>
      </c>
      <c r="C26" s="13" t="s">
        <v>52</v>
      </c>
      <c r="D26" s="13" t="s">
        <v>53</v>
      </c>
      <c r="E26" s="15">
        <v>43405</v>
      </c>
      <c r="F26" s="16">
        <v>94</v>
      </c>
      <c r="G26" s="17">
        <v>79.599999999999994</v>
      </c>
      <c r="H26" s="18">
        <v>0</v>
      </c>
      <c r="I26" s="18">
        <v>23</v>
      </c>
      <c r="J26" s="18">
        <v>56.6</v>
      </c>
      <c r="K26" s="18">
        <v>0</v>
      </c>
      <c r="L26" s="20">
        <v>0</v>
      </c>
      <c r="M26" s="20">
        <v>0.28894472361809048</v>
      </c>
      <c r="N26" s="20">
        <v>0.71105527638190957</v>
      </c>
      <c r="O26" s="20">
        <v>0</v>
      </c>
      <c r="P26" s="18">
        <v>3.9</v>
      </c>
      <c r="Q26" s="18">
        <v>59.8</v>
      </c>
      <c r="R26" s="18">
        <v>45.5</v>
      </c>
      <c r="S26" s="18">
        <v>0</v>
      </c>
      <c r="T26" s="18">
        <v>13.2</v>
      </c>
      <c r="U26" s="20">
        <v>4.8994974874371863E-2</v>
      </c>
      <c r="V26" s="19">
        <v>0.75125628140703515</v>
      </c>
      <c r="W26" s="19">
        <v>0.57160804020100509</v>
      </c>
      <c r="X26" s="19">
        <v>0</v>
      </c>
      <c r="Y26" s="19">
        <v>0.16582914572864321</v>
      </c>
      <c r="Z26" s="21">
        <v>1</v>
      </c>
      <c r="AA26" s="21">
        <v>0</v>
      </c>
      <c r="AB26" s="21">
        <v>2</v>
      </c>
      <c r="AC26" s="21">
        <v>0</v>
      </c>
      <c r="AD26" s="17">
        <v>0.75376884422110557</v>
      </c>
      <c r="AE26" s="17">
        <v>0</v>
      </c>
      <c r="AF26" s="17">
        <v>1.5075376884422111</v>
      </c>
      <c r="AG26" s="17">
        <v>0</v>
      </c>
    </row>
    <row r="27" spans="1:33" x14ac:dyDescent="0.2">
      <c r="A27" s="24" t="s">
        <v>8</v>
      </c>
      <c r="B27" s="7" t="s">
        <v>51</v>
      </c>
      <c r="C27" s="3" t="s">
        <v>52</v>
      </c>
      <c r="D27" s="3" t="s">
        <v>53</v>
      </c>
      <c r="E27" s="2">
        <v>43409</v>
      </c>
      <c r="F27" s="1">
        <v>12</v>
      </c>
      <c r="G27" s="6">
        <v>10.3</v>
      </c>
      <c r="H27" s="8">
        <v>0</v>
      </c>
      <c r="I27" s="8">
        <v>10.3</v>
      </c>
      <c r="J27" s="8">
        <v>0</v>
      </c>
      <c r="K27" s="8">
        <v>0</v>
      </c>
      <c r="L27" s="11">
        <v>0</v>
      </c>
      <c r="M27" s="11">
        <v>1</v>
      </c>
      <c r="N27" s="11">
        <v>0</v>
      </c>
      <c r="O27" s="11">
        <v>0</v>
      </c>
      <c r="P27" s="8">
        <v>0</v>
      </c>
      <c r="Q27" s="8">
        <v>8.1</v>
      </c>
      <c r="R27" s="8">
        <v>0</v>
      </c>
      <c r="S27" s="8">
        <v>0</v>
      </c>
      <c r="T27" s="8">
        <v>0</v>
      </c>
      <c r="U27" s="12">
        <v>0</v>
      </c>
      <c r="V27" s="11">
        <v>0.78640776699029113</v>
      </c>
      <c r="W27" s="11">
        <v>0</v>
      </c>
      <c r="X27" s="11">
        <v>0</v>
      </c>
      <c r="Y27" s="11">
        <v>0</v>
      </c>
      <c r="Z27" s="3">
        <v>0</v>
      </c>
      <c r="AA27" s="5">
        <v>0</v>
      </c>
      <c r="AB27" s="5">
        <v>0</v>
      </c>
      <c r="AC27" s="3">
        <v>0</v>
      </c>
      <c r="AD27" s="6">
        <v>0</v>
      </c>
      <c r="AE27" s="6">
        <v>0</v>
      </c>
      <c r="AF27" s="6">
        <v>0</v>
      </c>
      <c r="AG27" s="6">
        <v>0</v>
      </c>
    </row>
    <row r="28" spans="1:33" x14ac:dyDescent="0.2">
      <c r="A28" s="24" t="s">
        <v>8</v>
      </c>
      <c r="B28" s="7" t="s">
        <v>51</v>
      </c>
      <c r="C28" s="3" t="s">
        <v>52</v>
      </c>
      <c r="D28" s="3" t="s">
        <v>53</v>
      </c>
      <c r="E28" s="2">
        <v>43424</v>
      </c>
      <c r="F28" s="1">
        <v>13</v>
      </c>
      <c r="G28" s="6">
        <v>7.3</v>
      </c>
      <c r="H28" s="8">
        <v>1.3</v>
      </c>
      <c r="I28" s="8">
        <v>6</v>
      </c>
      <c r="J28" s="8">
        <v>0</v>
      </c>
      <c r="K28" s="8">
        <v>0</v>
      </c>
      <c r="L28" s="11">
        <v>0.17808219178082194</v>
      </c>
      <c r="M28" s="11">
        <v>0.82191780821917815</v>
      </c>
      <c r="N28" s="11">
        <v>0</v>
      </c>
      <c r="O28" s="11">
        <v>0</v>
      </c>
      <c r="P28" s="8">
        <v>0</v>
      </c>
      <c r="Q28" s="8">
        <v>6</v>
      </c>
      <c r="R28" s="8">
        <v>0</v>
      </c>
      <c r="S28" s="8">
        <v>0</v>
      </c>
      <c r="T28" s="8">
        <v>0</v>
      </c>
      <c r="U28" s="12">
        <v>0</v>
      </c>
      <c r="V28" s="11">
        <v>0.82191780821917815</v>
      </c>
      <c r="W28" s="11">
        <v>0</v>
      </c>
      <c r="X28" s="11">
        <v>0</v>
      </c>
      <c r="Y28" s="11">
        <v>0</v>
      </c>
      <c r="Z28" s="3">
        <v>1</v>
      </c>
      <c r="AA28" s="5">
        <v>0</v>
      </c>
      <c r="AB28" s="5">
        <v>0</v>
      </c>
      <c r="AC28" s="3">
        <v>0</v>
      </c>
      <c r="AD28" s="6">
        <v>8.2191780821917817</v>
      </c>
      <c r="AE28" s="6">
        <v>0</v>
      </c>
      <c r="AF28" s="6">
        <v>0</v>
      </c>
      <c r="AG28" s="6">
        <v>0</v>
      </c>
    </row>
    <row r="29" spans="1:33" x14ac:dyDescent="0.2">
      <c r="A29" s="24" t="s">
        <v>8</v>
      </c>
      <c r="B29" s="7" t="s">
        <v>51</v>
      </c>
      <c r="C29" s="3" t="s">
        <v>52</v>
      </c>
      <c r="D29" s="3" t="s">
        <v>53</v>
      </c>
      <c r="E29" s="2">
        <v>43406</v>
      </c>
      <c r="F29" s="1">
        <v>29</v>
      </c>
      <c r="G29" s="6">
        <v>23.2</v>
      </c>
      <c r="H29" s="8">
        <v>0</v>
      </c>
      <c r="I29" s="8">
        <v>23.2</v>
      </c>
      <c r="J29" s="8">
        <v>0</v>
      </c>
      <c r="K29" s="8">
        <v>0</v>
      </c>
      <c r="L29" s="11">
        <v>0</v>
      </c>
      <c r="M29" s="11">
        <v>1</v>
      </c>
      <c r="N29" s="11">
        <v>0</v>
      </c>
      <c r="O29" s="11">
        <v>0</v>
      </c>
      <c r="P29" s="8">
        <v>0</v>
      </c>
      <c r="Q29" s="8">
        <v>19.3</v>
      </c>
      <c r="R29" s="8">
        <v>0</v>
      </c>
      <c r="S29" s="8">
        <v>0</v>
      </c>
      <c r="T29" s="8">
        <v>0</v>
      </c>
      <c r="U29" s="12">
        <v>0</v>
      </c>
      <c r="V29" s="11">
        <v>0.83189655172413801</v>
      </c>
      <c r="W29" s="11">
        <v>0</v>
      </c>
      <c r="X29" s="11">
        <v>0</v>
      </c>
      <c r="Y29" s="11">
        <v>0</v>
      </c>
      <c r="Z29" s="3">
        <v>2</v>
      </c>
      <c r="AA29" s="5">
        <v>0</v>
      </c>
      <c r="AB29" s="5">
        <v>0</v>
      </c>
      <c r="AC29" s="3">
        <v>0</v>
      </c>
      <c r="AD29" s="6">
        <v>5.1724137931034484</v>
      </c>
      <c r="AE29" s="6">
        <v>0</v>
      </c>
      <c r="AF29" s="6">
        <v>0</v>
      </c>
      <c r="AG29" s="6">
        <v>0</v>
      </c>
    </row>
    <row r="30" spans="1:33" s="16" customFormat="1" x14ac:dyDescent="0.2">
      <c r="A30" s="25" t="s">
        <v>8</v>
      </c>
      <c r="B30" s="14" t="s">
        <v>51</v>
      </c>
      <c r="C30" s="13" t="s">
        <v>52</v>
      </c>
      <c r="D30" s="13" t="s">
        <v>53</v>
      </c>
      <c r="E30" s="15">
        <v>43430</v>
      </c>
      <c r="F30" s="16">
        <v>35</v>
      </c>
      <c r="G30" s="17">
        <v>26.700000000000003</v>
      </c>
      <c r="H30" s="18">
        <v>5.4</v>
      </c>
      <c r="I30" s="18">
        <v>21.3</v>
      </c>
      <c r="J30" s="18">
        <v>0</v>
      </c>
      <c r="K30" s="18">
        <v>0</v>
      </c>
      <c r="L30" s="19">
        <v>0.20224719101123595</v>
      </c>
      <c r="M30" s="19">
        <v>0.797752808988764</v>
      </c>
      <c r="N30" s="19">
        <v>0</v>
      </c>
      <c r="O30" s="19">
        <v>0</v>
      </c>
      <c r="P30" s="18">
        <v>0</v>
      </c>
      <c r="Q30" s="18">
        <v>20.2</v>
      </c>
      <c r="R30" s="18">
        <v>0</v>
      </c>
      <c r="S30" s="18">
        <v>0</v>
      </c>
      <c r="T30" s="18">
        <v>0</v>
      </c>
      <c r="U30" s="20">
        <v>0</v>
      </c>
      <c r="V30" s="19">
        <v>0.75655430711610472</v>
      </c>
      <c r="W30" s="19">
        <v>0</v>
      </c>
      <c r="X30" s="19">
        <v>0</v>
      </c>
      <c r="Y30" s="19">
        <v>0</v>
      </c>
      <c r="Z30" s="13">
        <v>1</v>
      </c>
      <c r="AA30" s="21">
        <v>0</v>
      </c>
      <c r="AB30" s="21">
        <v>0</v>
      </c>
      <c r="AC30" s="13">
        <v>1</v>
      </c>
      <c r="AD30" s="17">
        <v>2.2471910112359548</v>
      </c>
      <c r="AE30" s="17">
        <v>0</v>
      </c>
      <c r="AF30" s="17">
        <v>0</v>
      </c>
      <c r="AG30" s="17">
        <v>2.2471910112359548</v>
      </c>
    </row>
    <row r="31" spans="1:33" x14ac:dyDescent="0.2">
      <c r="A31" s="3" t="s">
        <v>9</v>
      </c>
      <c r="B31" s="7" t="s">
        <v>51</v>
      </c>
      <c r="C31" s="3" t="s">
        <v>52</v>
      </c>
      <c r="D31" s="3" t="s">
        <v>53</v>
      </c>
      <c r="E31" s="2">
        <v>43409</v>
      </c>
      <c r="F31" s="1">
        <v>55</v>
      </c>
      <c r="G31" s="6">
        <v>53.5</v>
      </c>
      <c r="H31" s="8">
        <v>0</v>
      </c>
      <c r="I31" s="8">
        <v>46.6</v>
      </c>
      <c r="J31" s="8">
        <v>6.9</v>
      </c>
      <c r="K31" s="8">
        <v>0</v>
      </c>
      <c r="L31" s="12">
        <v>0</v>
      </c>
      <c r="M31" s="12">
        <v>0.87102803738317758</v>
      </c>
      <c r="N31" s="12">
        <v>0.12897196261682245</v>
      </c>
      <c r="O31" s="12">
        <v>0</v>
      </c>
      <c r="P31" s="8">
        <v>0</v>
      </c>
      <c r="Q31" s="8">
        <v>36.6</v>
      </c>
      <c r="R31" s="8">
        <v>0</v>
      </c>
      <c r="S31" s="8">
        <v>0</v>
      </c>
      <c r="T31" s="8">
        <v>0</v>
      </c>
      <c r="U31" s="12">
        <v>0</v>
      </c>
      <c r="V31" s="11">
        <v>0.68411214953271027</v>
      </c>
      <c r="W31" s="11">
        <v>0</v>
      </c>
      <c r="X31" s="11">
        <v>0</v>
      </c>
      <c r="Y31" s="11">
        <v>0</v>
      </c>
      <c r="Z31" s="5">
        <v>4</v>
      </c>
      <c r="AA31" s="5">
        <v>11</v>
      </c>
      <c r="AB31" s="5">
        <v>1</v>
      </c>
      <c r="AC31" s="5">
        <v>1</v>
      </c>
      <c r="AD31" s="6">
        <v>4.4859813084112146</v>
      </c>
      <c r="AE31" s="6">
        <v>12.33644859813084</v>
      </c>
      <c r="AF31" s="6">
        <v>1.1214953271028036</v>
      </c>
      <c r="AG31" s="6">
        <v>1.1214953271028036</v>
      </c>
    </row>
    <row r="32" spans="1:33" x14ac:dyDescent="0.2">
      <c r="A32" s="3" t="s">
        <v>9</v>
      </c>
      <c r="B32" s="7" t="s">
        <v>51</v>
      </c>
      <c r="C32" s="3" t="s">
        <v>52</v>
      </c>
      <c r="D32" s="3" t="s">
        <v>53</v>
      </c>
      <c r="E32" s="2">
        <v>43430</v>
      </c>
      <c r="F32" s="1">
        <v>63</v>
      </c>
      <c r="G32" s="6">
        <v>62.5</v>
      </c>
      <c r="H32" s="8">
        <v>0</v>
      </c>
      <c r="I32" s="8">
        <v>62.5</v>
      </c>
      <c r="J32" s="8">
        <v>0</v>
      </c>
      <c r="K32" s="8">
        <v>0</v>
      </c>
      <c r="L32" s="12">
        <v>0</v>
      </c>
      <c r="M32" s="12">
        <v>1</v>
      </c>
      <c r="N32" s="12">
        <v>0</v>
      </c>
      <c r="O32" s="12">
        <v>0</v>
      </c>
      <c r="P32" s="8">
        <v>0</v>
      </c>
      <c r="Q32" s="8">
        <v>42.2</v>
      </c>
      <c r="R32" s="8">
        <v>0</v>
      </c>
      <c r="S32" s="8">
        <v>0</v>
      </c>
      <c r="T32" s="8">
        <v>0</v>
      </c>
      <c r="U32" s="12">
        <v>0</v>
      </c>
      <c r="V32" s="11">
        <v>0.67520000000000002</v>
      </c>
      <c r="W32" s="11">
        <v>0</v>
      </c>
      <c r="X32" s="11">
        <v>0</v>
      </c>
      <c r="Y32" s="11">
        <v>0</v>
      </c>
      <c r="Z32" s="5">
        <v>2</v>
      </c>
      <c r="AA32" s="5">
        <v>17</v>
      </c>
      <c r="AB32" s="5">
        <v>0</v>
      </c>
      <c r="AC32" s="5">
        <v>0</v>
      </c>
      <c r="AD32" s="6">
        <v>1.92</v>
      </c>
      <c r="AE32" s="6">
        <v>16.32</v>
      </c>
      <c r="AF32" s="6">
        <v>0</v>
      </c>
      <c r="AG32" s="6">
        <v>0</v>
      </c>
    </row>
    <row r="33" spans="1:33" x14ac:dyDescent="0.2">
      <c r="A33" s="3" t="s">
        <v>9</v>
      </c>
      <c r="B33" s="7" t="s">
        <v>51</v>
      </c>
      <c r="C33" s="3" t="s">
        <v>52</v>
      </c>
      <c r="D33" s="3" t="s">
        <v>53</v>
      </c>
      <c r="E33" s="2">
        <v>43405</v>
      </c>
      <c r="F33" s="1">
        <v>28</v>
      </c>
      <c r="G33" s="6">
        <v>27.4</v>
      </c>
      <c r="H33" s="8">
        <v>0</v>
      </c>
      <c r="I33" s="8">
        <v>27.4</v>
      </c>
      <c r="J33" s="8">
        <v>0</v>
      </c>
      <c r="K33" s="8">
        <v>0</v>
      </c>
      <c r="L33" s="12">
        <v>0</v>
      </c>
      <c r="M33" s="12">
        <v>1</v>
      </c>
      <c r="N33" s="12">
        <v>0</v>
      </c>
      <c r="O33" s="12">
        <v>0</v>
      </c>
      <c r="P33" s="8">
        <v>0</v>
      </c>
      <c r="Q33" s="8">
        <v>19.3</v>
      </c>
      <c r="R33" s="8">
        <v>0</v>
      </c>
      <c r="S33" s="8">
        <v>0</v>
      </c>
      <c r="T33" s="8">
        <v>0</v>
      </c>
      <c r="U33" s="12">
        <v>0</v>
      </c>
      <c r="V33" s="11">
        <v>0.7043795620437957</v>
      </c>
      <c r="W33" s="11">
        <v>0</v>
      </c>
      <c r="X33" s="11">
        <v>0</v>
      </c>
      <c r="Y33" s="11">
        <v>0</v>
      </c>
      <c r="Z33" s="5">
        <v>2</v>
      </c>
      <c r="AA33" s="5">
        <v>5</v>
      </c>
      <c r="AB33" s="5">
        <v>0</v>
      </c>
      <c r="AC33" s="5">
        <v>1</v>
      </c>
      <c r="AD33" s="6">
        <v>4.3795620437956204</v>
      </c>
      <c r="AE33" s="6">
        <v>10.948905109489051</v>
      </c>
      <c r="AF33" s="6">
        <v>0</v>
      </c>
      <c r="AG33" s="6">
        <v>2.1897810218978102</v>
      </c>
    </row>
    <row r="34" spans="1:33" x14ac:dyDescent="0.2">
      <c r="A34" s="3" t="s">
        <v>9</v>
      </c>
      <c r="B34" s="7" t="s">
        <v>51</v>
      </c>
      <c r="C34" s="3" t="s">
        <v>52</v>
      </c>
      <c r="D34" s="3" t="s">
        <v>53</v>
      </c>
      <c r="E34" s="2">
        <v>43409</v>
      </c>
      <c r="F34" s="1">
        <v>54</v>
      </c>
      <c r="G34" s="6">
        <v>49.7</v>
      </c>
      <c r="H34" s="8">
        <v>0</v>
      </c>
      <c r="I34" s="8">
        <v>45</v>
      </c>
      <c r="J34" s="8">
        <v>4.7</v>
      </c>
      <c r="K34" s="8">
        <v>0</v>
      </c>
      <c r="L34" s="12">
        <v>0</v>
      </c>
      <c r="M34" s="12">
        <v>0.90543259557344058</v>
      </c>
      <c r="N34" s="12">
        <v>9.4567404426559351E-2</v>
      </c>
      <c r="O34" s="12">
        <v>0</v>
      </c>
      <c r="P34" s="8">
        <v>0</v>
      </c>
      <c r="Q34" s="8">
        <v>34.200000000000003</v>
      </c>
      <c r="R34" s="8">
        <v>0</v>
      </c>
      <c r="S34" s="8">
        <v>0</v>
      </c>
      <c r="T34" s="8">
        <v>0</v>
      </c>
      <c r="U34" s="12">
        <v>0</v>
      </c>
      <c r="V34" s="11">
        <v>0.68812877263581496</v>
      </c>
      <c r="W34" s="11">
        <v>0</v>
      </c>
      <c r="X34" s="11">
        <v>0</v>
      </c>
      <c r="Y34" s="11">
        <v>0</v>
      </c>
      <c r="Z34" s="5">
        <v>5</v>
      </c>
      <c r="AA34" s="5">
        <v>9</v>
      </c>
      <c r="AB34" s="5">
        <v>1</v>
      </c>
      <c r="AC34" s="5">
        <v>1</v>
      </c>
      <c r="AD34" s="6">
        <v>6.0362173038229372</v>
      </c>
      <c r="AE34" s="6">
        <v>10.865191146881287</v>
      </c>
      <c r="AF34" s="6">
        <v>1.2072434607645874</v>
      </c>
      <c r="AG34" s="6">
        <v>1.2072434607645874</v>
      </c>
    </row>
    <row r="35" spans="1:33" s="16" customFormat="1" x14ac:dyDescent="0.2">
      <c r="A35" s="13" t="s">
        <v>9</v>
      </c>
      <c r="B35" s="14" t="s">
        <v>51</v>
      </c>
      <c r="C35" s="13" t="s">
        <v>52</v>
      </c>
      <c r="D35" s="13" t="s">
        <v>53</v>
      </c>
      <c r="E35" s="15">
        <v>43424</v>
      </c>
      <c r="F35" s="16">
        <v>21</v>
      </c>
      <c r="G35" s="17">
        <v>21</v>
      </c>
      <c r="H35" s="18">
        <v>0</v>
      </c>
      <c r="I35" s="18">
        <v>21</v>
      </c>
      <c r="J35" s="18">
        <v>0</v>
      </c>
      <c r="K35" s="18">
        <v>0</v>
      </c>
      <c r="L35" s="20">
        <v>0</v>
      </c>
      <c r="M35" s="20">
        <v>1</v>
      </c>
      <c r="N35" s="20">
        <v>0</v>
      </c>
      <c r="O35" s="20">
        <v>0</v>
      </c>
      <c r="P35" s="18">
        <v>0</v>
      </c>
      <c r="Q35" s="18">
        <v>15.3</v>
      </c>
      <c r="R35" s="18">
        <v>0</v>
      </c>
      <c r="S35" s="18">
        <v>0</v>
      </c>
      <c r="T35" s="18">
        <v>0</v>
      </c>
      <c r="U35" s="20">
        <v>0</v>
      </c>
      <c r="V35" s="19">
        <v>0.72857142857142865</v>
      </c>
      <c r="W35" s="19">
        <v>0</v>
      </c>
      <c r="X35" s="19">
        <v>0</v>
      </c>
      <c r="Y35" s="19">
        <v>0</v>
      </c>
      <c r="Z35" s="21">
        <v>2</v>
      </c>
      <c r="AA35" s="21">
        <v>8</v>
      </c>
      <c r="AB35" s="21">
        <v>0</v>
      </c>
      <c r="AC35" s="21">
        <v>0</v>
      </c>
      <c r="AD35" s="17">
        <v>5.7142857142857144</v>
      </c>
      <c r="AE35" s="17">
        <v>22.857142857142858</v>
      </c>
      <c r="AF35" s="17">
        <v>0</v>
      </c>
      <c r="AG35" s="17">
        <v>0</v>
      </c>
    </row>
    <row r="36" spans="1:33" x14ac:dyDescent="0.2">
      <c r="A36" s="3" t="s">
        <v>9</v>
      </c>
      <c r="B36" s="7" t="s">
        <v>51</v>
      </c>
      <c r="C36" s="3" t="s">
        <v>52</v>
      </c>
      <c r="D36" s="3" t="s">
        <v>53</v>
      </c>
      <c r="E36" s="2">
        <v>43423</v>
      </c>
      <c r="F36" s="1">
        <v>15</v>
      </c>
      <c r="G36" s="6">
        <v>12.2</v>
      </c>
      <c r="H36" s="8">
        <v>0</v>
      </c>
      <c r="I36" s="8">
        <v>11.1</v>
      </c>
      <c r="J36" s="8">
        <v>1.1000000000000001</v>
      </c>
      <c r="K36" s="8">
        <v>0</v>
      </c>
      <c r="L36" s="12">
        <v>0</v>
      </c>
      <c r="M36" s="10">
        <v>0.9098360655737705</v>
      </c>
      <c r="N36" s="10">
        <v>9.0163934426229525E-2</v>
      </c>
      <c r="O36" s="12">
        <v>0</v>
      </c>
      <c r="P36" s="8">
        <v>0</v>
      </c>
      <c r="Q36" s="8">
        <v>7.3</v>
      </c>
      <c r="R36" s="8">
        <v>0</v>
      </c>
      <c r="S36" s="8">
        <v>0</v>
      </c>
      <c r="T36" s="8">
        <v>0</v>
      </c>
      <c r="U36" s="12">
        <v>0</v>
      </c>
      <c r="V36" s="10">
        <v>0.59836065573770492</v>
      </c>
      <c r="W36" s="11">
        <v>0</v>
      </c>
      <c r="X36" s="11">
        <v>0</v>
      </c>
      <c r="Y36" s="11">
        <v>0</v>
      </c>
      <c r="Z36" s="5">
        <v>1</v>
      </c>
      <c r="AA36" s="5">
        <v>4</v>
      </c>
      <c r="AB36" s="5">
        <v>0</v>
      </c>
      <c r="AC36" s="5">
        <v>3</v>
      </c>
      <c r="AD36" s="6">
        <v>4.918032786885246</v>
      </c>
      <c r="AE36" s="6">
        <v>19.672131147540984</v>
      </c>
      <c r="AF36" s="6">
        <v>0</v>
      </c>
      <c r="AG36" s="6">
        <v>14.754098360655739</v>
      </c>
    </row>
    <row r="37" spans="1:33" s="16" customFormat="1" x14ac:dyDescent="0.2">
      <c r="A37" s="13" t="s">
        <v>9</v>
      </c>
      <c r="B37" s="14" t="s">
        <v>51</v>
      </c>
      <c r="C37" s="13" t="s">
        <v>52</v>
      </c>
      <c r="D37" s="13" t="s">
        <v>53</v>
      </c>
      <c r="E37" s="15">
        <v>43424</v>
      </c>
      <c r="F37" s="16">
        <v>7</v>
      </c>
      <c r="G37" s="17">
        <v>6</v>
      </c>
      <c r="H37" s="18">
        <v>0</v>
      </c>
      <c r="I37" s="18">
        <v>6</v>
      </c>
      <c r="J37" s="18">
        <v>0</v>
      </c>
      <c r="K37" s="18">
        <v>0</v>
      </c>
      <c r="L37" s="20">
        <v>0</v>
      </c>
      <c r="M37" s="20">
        <v>1</v>
      </c>
      <c r="N37" s="20">
        <v>0</v>
      </c>
      <c r="O37" s="20">
        <v>0</v>
      </c>
      <c r="P37" s="18">
        <v>0</v>
      </c>
      <c r="Q37" s="18">
        <v>3.4</v>
      </c>
      <c r="R37" s="18">
        <v>0</v>
      </c>
      <c r="S37" s="18">
        <v>0</v>
      </c>
      <c r="T37" s="18">
        <v>0</v>
      </c>
      <c r="U37" s="20">
        <v>0</v>
      </c>
      <c r="V37" s="20">
        <v>0.56666666666666665</v>
      </c>
      <c r="W37" s="19">
        <v>0</v>
      </c>
      <c r="X37" s="19">
        <v>0</v>
      </c>
      <c r="Y37" s="19">
        <v>0</v>
      </c>
      <c r="Z37" s="21">
        <v>1</v>
      </c>
      <c r="AA37" s="21">
        <v>1</v>
      </c>
      <c r="AB37" s="21">
        <v>0</v>
      </c>
      <c r="AC37" s="21">
        <v>1</v>
      </c>
      <c r="AD37" s="17">
        <v>10</v>
      </c>
      <c r="AE37" s="17">
        <v>10</v>
      </c>
      <c r="AF37" s="17">
        <v>0</v>
      </c>
      <c r="AG37" s="17">
        <v>10</v>
      </c>
    </row>
    <row r="38" spans="1:33" x14ac:dyDescent="0.2">
      <c r="A38" s="3" t="s">
        <v>7</v>
      </c>
      <c r="B38" s="7" t="s">
        <v>74</v>
      </c>
      <c r="C38" s="3" t="s">
        <v>57</v>
      </c>
      <c r="D38" s="3" t="s">
        <v>58</v>
      </c>
      <c r="E38" s="2">
        <v>43336</v>
      </c>
      <c r="F38" s="1">
        <v>48</v>
      </c>
      <c r="G38" s="1">
        <v>31.5</v>
      </c>
      <c r="H38" s="8">
        <v>11</v>
      </c>
      <c r="I38" s="8">
        <v>20.5</v>
      </c>
      <c r="J38" s="8">
        <v>0</v>
      </c>
      <c r="K38" s="8">
        <v>0</v>
      </c>
      <c r="L38" s="10">
        <v>0.34920634920634919</v>
      </c>
      <c r="M38" s="10">
        <v>0.65079365079365081</v>
      </c>
      <c r="N38" s="9">
        <v>0</v>
      </c>
      <c r="O38" s="9">
        <v>0</v>
      </c>
      <c r="P38" s="8">
        <v>0</v>
      </c>
      <c r="Q38" s="8">
        <v>31.5</v>
      </c>
      <c r="R38" s="8">
        <v>0</v>
      </c>
      <c r="S38" s="8">
        <v>0</v>
      </c>
      <c r="T38" s="8">
        <v>0</v>
      </c>
      <c r="U38" s="26">
        <v>0</v>
      </c>
      <c r="V38" s="10">
        <v>1</v>
      </c>
      <c r="W38" s="26">
        <v>0</v>
      </c>
      <c r="X38" s="26">
        <v>0</v>
      </c>
      <c r="Y38" s="26">
        <v>0</v>
      </c>
      <c r="Z38" s="3">
        <v>0</v>
      </c>
      <c r="AA38" s="3">
        <v>0</v>
      </c>
      <c r="AB38" s="3">
        <v>0</v>
      </c>
      <c r="AC38" s="3">
        <v>0</v>
      </c>
      <c r="AD38" s="6">
        <v>0</v>
      </c>
      <c r="AE38" s="6">
        <v>0</v>
      </c>
      <c r="AF38" s="6">
        <v>0</v>
      </c>
      <c r="AG38" s="6">
        <v>0</v>
      </c>
    </row>
    <row r="39" spans="1:33" x14ac:dyDescent="0.2">
      <c r="A39" s="3" t="s">
        <v>7</v>
      </c>
      <c r="B39" s="7" t="s">
        <v>74</v>
      </c>
      <c r="C39" s="3" t="s">
        <v>57</v>
      </c>
      <c r="D39" s="3" t="s">
        <v>58</v>
      </c>
      <c r="E39" s="2">
        <v>43343</v>
      </c>
      <c r="F39" s="1">
        <v>77</v>
      </c>
      <c r="G39" s="1">
        <v>66.5</v>
      </c>
      <c r="H39" s="8">
        <v>0.8</v>
      </c>
      <c r="I39" s="8">
        <v>65.7</v>
      </c>
      <c r="J39" s="8">
        <v>0</v>
      </c>
      <c r="K39" s="8">
        <v>0</v>
      </c>
      <c r="L39" s="10">
        <v>1.2030075187969926E-2</v>
      </c>
      <c r="M39" s="10">
        <v>0.98796992481203016</v>
      </c>
      <c r="N39" s="9">
        <v>0</v>
      </c>
      <c r="O39" s="9">
        <v>0</v>
      </c>
      <c r="P39" s="8">
        <v>0</v>
      </c>
      <c r="Q39" s="8">
        <v>65.8</v>
      </c>
      <c r="R39" s="8">
        <v>0</v>
      </c>
      <c r="S39" s="8">
        <v>0</v>
      </c>
      <c r="T39" s="8">
        <v>0</v>
      </c>
      <c r="U39" s="26">
        <v>0</v>
      </c>
      <c r="V39" s="10">
        <v>0.98947368421052628</v>
      </c>
      <c r="W39" s="26">
        <v>0</v>
      </c>
      <c r="X39" s="26">
        <v>0</v>
      </c>
      <c r="Y39" s="26">
        <v>0</v>
      </c>
      <c r="Z39" s="3">
        <v>1</v>
      </c>
      <c r="AA39" s="3">
        <v>0</v>
      </c>
      <c r="AB39" s="3">
        <v>0</v>
      </c>
      <c r="AC39" s="3">
        <v>1</v>
      </c>
      <c r="AD39" s="6">
        <v>0.90225563909774431</v>
      </c>
      <c r="AE39" s="6">
        <v>0</v>
      </c>
      <c r="AF39" s="6">
        <v>0</v>
      </c>
      <c r="AG39" s="6">
        <v>0.90225563909774431</v>
      </c>
    </row>
    <row r="40" spans="1:33" x14ac:dyDescent="0.2">
      <c r="A40" s="3" t="s">
        <v>7</v>
      </c>
      <c r="B40" s="7" t="s">
        <v>74</v>
      </c>
      <c r="C40" s="3" t="s">
        <v>57</v>
      </c>
      <c r="D40" s="3" t="s">
        <v>58</v>
      </c>
      <c r="E40" s="2">
        <v>43342</v>
      </c>
      <c r="F40" s="1">
        <v>83</v>
      </c>
      <c r="G40" s="1">
        <v>84.6</v>
      </c>
      <c r="H40" s="8">
        <v>2</v>
      </c>
      <c r="I40" s="8">
        <v>82.5</v>
      </c>
      <c r="J40" s="8">
        <v>0</v>
      </c>
      <c r="K40" s="8">
        <v>0</v>
      </c>
      <c r="L40" s="10">
        <v>2.3640661938534282E-2</v>
      </c>
      <c r="M40" s="10">
        <v>0.97517730496453903</v>
      </c>
      <c r="N40" s="9">
        <v>0</v>
      </c>
      <c r="O40" s="9">
        <v>0</v>
      </c>
      <c r="P40" s="8">
        <v>0</v>
      </c>
      <c r="Q40" s="8">
        <v>82.9</v>
      </c>
      <c r="R40" s="8">
        <v>0</v>
      </c>
      <c r="S40" s="8">
        <v>0</v>
      </c>
      <c r="T40" s="8">
        <v>0</v>
      </c>
      <c r="U40" s="26">
        <v>0</v>
      </c>
      <c r="V40" s="10">
        <v>0.979905437352246</v>
      </c>
      <c r="W40" s="26">
        <v>0</v>
      </c>
      <c r="X40" s="26">
        <v>0</v>
      </c>
      <c r="Y40" s="26">
        <v>0</v>
      </c>
      <c r="Z40" s="3">
        <v>0</v>
      </c>
      <c r="AA40" s="3">
        <v>0</v>
      </c>
      <c r="AB40" s="3">
        <v>0</v>
      </c>
      <c r="AC40" s="3">
        <v>1</v>
      </c>
      <c r="AD40" s="6">
        <v>0</v>
      </c>
      <c r="AE40" s="6">
        <v>0</v>
      </c>
      <c r="AF40" s="6">
        <v>0</v>
      </c>
      <c r="AG40" s="6">
        <v>0.70921985815602839</v>
      </c>
    </row>
    <row r="41" spans="1:33" x14ac:dyDescent="0.2">
      <c r="A41" s="3" t="s">
        <v>7</v>
      </c>
      <c r="B41" s="7" t="s">
        <v>74</v>
      </c>
      <c r="C41" s="3" t="s">
        <v>57</v>
      </c>
      <c r="D41" s="3" t="s">
        <v>58</v>
      </c>
      <c r="E41" s="2">
        <v>43353</v>
      </c>
      <c r="F41" s="1">
        <v>104</v>
      </c>
      <c r="G41" s="1">
        <v>97.5</v>
      </c>
      <c r="H41" s="8">
        <v>12.8</v>
      </c>
      <c r="I41" s="8">
        <v>73.900000000000006</v>
      </c>
      <c r="J41" s="8">
        <v>0</v>
      </c>
      <c r="K41" s="8">
        <v>0</v>
      </c>
      <c r="L41" s="10">
        <v>0.13128205128205128</v>
      </c>
      <c r="M41" s="10">
        <v>0.75794871794871799</v>
      </c>
      <c r="N41" s="9">
        <v>0</v>
      </c>
      <c r="O41" s="9">
        <v>0</v>
      </c>
      <c r="P41" s="8">
        <v>0</v>
      </c>
      <c r="Q41" s="8">
        <v>93.3</v>
      </c>
      <c r="R41" s="8">
        <v>0</v>
      </c>
      <c r="S41" s="8">
        <v>0</v>
      </c>
      <c r="T41" s="8">
        <v>0</v>
      </c>
      <c r="U41" s="26">
        <v>0</v>
      </c>
      <c r="V41" s="10">
        <v>0.95692307692307688</v>
      </c>
      <c r="W41" s="26">
        <v>0</v>
      </c>
      <c r="X41" s="26">
        <v>0</v>
      </c>
      <c r="Y41" s="26">
        <v>0</v>
      </c>
      <c r="Z41" s="3">
        <v>1</v>
      </c>
      <c r="AA41" s="3">
        <v>0</v>
      </c>
      <c r="AB41" s="3">
        <v>0</v>
      </c>
      <c r="AC41" s="3">
        <v>0</v>
      </c>
      <c r="AD41" s="6">
        <v>0.61538461538461542</v>
      </c>
      <c r="AE41" s="6">
        <v>0</v>
      </c>
      <c r="AF41" s="6">
        <v>0</v>
      </c>
      <c r="AG41" s="6">
        <v>0</v>
      </c>
    </row>
    <row r="42" spans="1:33" s="16" customFormat="1" x14ac:dyDescent="0.2">
      <c r="A42" s="13" t="s">
        <v>7</v>
      </c>
      <c r="B42" s="14" t="s">
        <v>74</v>
      </c>
      <c r="C42" s="13" t="s">
        <v>57</v>
      </c>
      <c r="D42" s="13" t="s">
        <v>58</v>
      </c>
      <c r="E42" s="15">
        <v>43357</v>
      </c>
      <c r="F42" s="16">
        <v>114</v>
      </c>
      <c r="G42" s="16">
        <v>107.1</v>
      </c>
      <c r="H42" s="18">
        <v>10.199999999999999</v>
      </c>
      <c r="I42" s="18">
        <v>96.9</v>
      </c>
      <c r="J42" s="18">
        <v>0</v>
      </c>
      <c r="K42" s="18">
        <v>0</v>
      </c>
      <c r="L42" s="20">
        <v>9.5238095238095233E-2</v>
      </c>
      <c r="M42" s="20">
        <v>0.90476190476190488</v>
      </c>
      <c r="N42" s="19">
        <v>0</v>
      </c>
      <c r="O42" s="19">
        <v>0</v>
      </c>
      <c r="P42" s="18">
        <v>0</v>
      </c>
      <c r="Q42" s="18">
        <v>107.1</v>
      </c>
      <c r="R42" s="18">
        <v>0</v>
      </c>
      <c r="S42" s="18">
        <v>0</v>
      </c>
      <c r="T42" s="18">
        <v>0</v>
      </c>
      <c r="U42" s="27">
        <v>0</v>
      </c>
      <c r="V42" s="20">
        <v>1</v>
      </c>
      <c r="W42" s="27">
        <v>0</v>
      </c>
      <c r="X42" s="27">
        <v>0</v>
      </c>
      <c r="Y42" s="27">
        <v>0</v>
      </c>
      <c r="Z42" s="13">
        <v>1</v>
      </c>
      <c r="AA42" s="13">
        <v>0</v>
      </c>
      <c r="AB42" s="13">
        <v>0</v>
      </c>
      <c r="AC42" s="13">
        <v>0</v>
      </c>
      <c r="AD42" s="17">
        <v>0.56022408963585435</v>
      </c>
      <c r="AE42" s="17">
        <v>0</v>
      </c>
      <c r="AF42" s="17">
        <v>0</v>
      </c>
      <c r="AG42" s="17">
        <v>0</v>
      </c>
    </row>
    <row r="43" spans="1:33" x14ac:dyDescent="0.2">
      <c r="A43" s="3" t="s">
        <v>7</v>
      </c>
      <c r="B43" s="7" t="s">
        <v>54</v>
      </c>
      <c r="C43" s="3" t="s">
        <v>63</v>
      </c>
      <c r="D43" s="3" t="s">
        <v>56</v>
      </c>
      <c r="E43" s="2">
        <v>43300</v>
      </c>
      <c r="F43" s="1">
        <v>73</v>
      </c>
      <c r="G43" s="6">
        <v>64.8</v>
      </c>
      <c r="H43" s="8">
        <v>20.399999999999999</v>
      </c>
      <c r="I43" s="8">
        <v>43</v>
      </c>
      <c r="J43" s="8">
        <v>0</v>
      </c>
      <c r="K43" s="8">
        <v>0</v>
      </c>
      <c r="L43" s="9">
        <v>0.32200000000000001</v>
      </c>
      <c r="M43" s="9">
        <v>0.67800000000000005</v>
      </c>
      <c r="N43" s="9">
        <v>0</v>
      </c>
      <c r="O43" s="10">
        <v>0</v>
      </c>
      <c r="P43" s="8">
        <v>0</v>
      </c>
      <c r="Q43" s="8">
        <v>64.8</v>
      </c>
      <c r="R43" s="8">
        <v>0</v>
      </c>
      <c r="S43" s="8">
        <v>0</v>
      </c>
      <c r="T43" s="8">
        <v>0</v>
      </c>
      <c r="U43" s="26">
        <v>0</v>
      </c>
      <c r="V43" s="9">
        <v>1</v>
      </c>
      <c r="W43" s="26">
        <v>0</v>
      </c>
      <c r="X43" s="9">
        <v>0</v>
      </c>
      <c r="Y43" s="26">
        <v>0</v>
      </c>
      <c r="Z43" s="5">
        <v>2</v>
      </c>
      <c r="AA43" s="5">
        <v>0</v>
      </c>
      <c r="AB43" s="5">
        <v>0</v>
      </c>
      <c r="AC43" s="5">
        <v>0</v>
      </c>
      <c r="AD43" s="6">
        <v>1.8518518518518521</v>
      </c>
      <c r="AE43" s="6">
        <v>0</v>
      </c>
      <c r="AF43" s="29">
        <v>0</v>
      </c>
      <c r="AG43" s="6">
        <v>0</v>
      </c>
    </row>
    <row r="44" spans="1:33" x14ac:dyDescent="0.2">
      <c r="A44" s="3" t="s">
        <v>7</v>
      </c>
      <c r="B44" s="7" t="s">
        <v>54</v>
      </c>
      <c r="C44" s="3" t="s">
        <v>63</v>
      </c>
      <c r="D44" s="3" t="s">
        <v>56</v>
      </c>
      <c r="E44" s="2">
        <v>43301</v>
      </c>
      <c r="F44" s="1">
        <v>57</v>
      </c>
      <c r="G44" s="6">
        <v>45.3</v>
      </c>
      <c r="H44" s="8">
        <v>0.8</v>
      </c>
      <c r="I44" s="8">
        <v>44.5</v>
      </c>
      <c r="J44" s="8">
        <v>0</v>
      </c>
      <c r="K44" s="8">
        <v>0</v>
      </c>
      <c r="L44" s="9">
        <v>1.7999999999999999E-2</v>
      </c>
      <c r="M44" s="9">
        <v>0.98199999999999998</v>
      </c>
      <c r="N44" s="9">
        <v>0</v>
      </c>
      <c r="O44" s="10">
        <v>0</v>
      </c>
      <c r="P44" s="8">
        <v>0</v>
      </c>
      <c r="Q44" s="8">
        <v>31</v>
      </c>
      <c r="R44" s="8">
        <v>0</v>
      </c>
      <c r="S44" s="8">
        <v>6.6</v>
      </c>
      <c r="T44" s="8">
        <v>0</v>
      </c>
      <c r="U44" s="26">
        <v>0</v>
      </c>
      <c r="V44" s="9">
        <v>0.82399999999999995</v>
      </c>
      <c r="W44" s="26">
        <v>0</v>
      </c>
      <c r="X44" s="9">
        <v>0.17599999999999999</v>
      </c>
      <c r="Y44" s="26">
        <v>0</v>
      </c>
      <c r="Z44" s="5">
        <v>1</v>
      </c>
      <c r="AA44" s="5">
        <v>0</v>
      </c>
      <c r="AB44" s="5">
        <v>0</v>
      </c>
      <c r="AC44" s="5">
        <v>1</v>
      </c>
      <c r="AD44" s="6">
        <v>1.3245033112582782</v>
      </c>
      <c r="AE44" s="6">
        <v>0</v>
      </c>
      <c r="AF44" s="29">
        <v>0</v>
      </c>
      <c r="AG44" s="6">
        <v>1.3245033112582782</v>
      </c>
    </row>
    <row r="45" spans="1:33" x14ac:dyDescent="0.2">
      <c r="A45" s="3" t="s">
        <v>7</v>
      </c>
      <c r="B45" s="7" t="s">
        <v>54</v>
      </c>
      <c r="C45" s="3" t="s">
        <v>63</v>
      </c>
      <c r="D45" s="3" t="s">
        <v>56</v>
      </c>
      <c r="E45" s="2">
        <v>43322</v>
      </c>
      <c r="F45" s="1">
        <v>80</v>
      </c>
      <c r="G45" s="6">
        <v>67.3</v>
      </c>
      <c r="H45" s="8">
        <v>10</v>
      </c>
      <c r="I45" s="8">
        <v>56.1</v>
      </c>
      <c r="J45" s="8">
        <v>0</v>
      </c>
      <c r="K45" s="8">
        <v>0</v>
      </c>
      <c r="L45" s="9">
        <v>0.151</v>
      </c>
      <c r="M45" s="9">
        <v>0.84899999999999998</v>
      </c>
      <c r="N45" s="9">
        <v>0</v>
      </c>
      <c r="O45" s="10">
        <v>0</v>
      </c>
      <c r="P45" s="8">
        <v>0</v>
      </c>
      <c r="Q45" s="8">
        <v>58.2</v>
      </c>
      <c r="R45" s="8">
        <v>0</v>
      </c>
      <c r="S45" s="8">
        <v>9.1</v>
      </c>
      <c r="T45" s="8">
        <v>0</v>
      </c>
      <c r="U45" s="26">
        <v>0</v>
      </c>
      <c r="V45" s="9">
        <v>0.86499999999999999</v>
      </c>
      <c r="W45" s="26">
        <v>0</v>
      </c>
      <c r="X45" s="9">
        <v>0.13500000000000001</v>
      </c>
      <c r="Y45" s="26">
        <v>0</v>
      </c>
      <c r="Z45" s="5">
        <v>4</v>
      </c>
      <c r="AA45" s="5">
        <v>0</v>
      </c>
      <c r="AB45" s="5">
        <v>0</v>
      </c>
      <c r="AC45" s="5">
        <v>1</v>
      </c>
      <c r="AD45" s="6">
        <v>3.5661218424962855</v>
      </c>
      <c r="AE45" s="6">
        <v>0</v>
      </c>
      <c r="AF45" s="29">
        <v>0</v>
      </c>
      <c r="AG45" s="6">
        <v>0.89153046062407137</v>
      </c>
    </row>
    <row r="46" spans="1:33" x14ac:dyDescent="0.2">
      <c r="A46" s="3" t="s">
        <v>7</v>
      </c>
      <c r="B46" s="7" t="s">
        <v>54</v>
      </c>
      <c r="C46" s="3" t="s">
        <v>63</v>
      </c>
      <c r="D46" s="3" t="s">
        <v>56</v>
      </c>
      <c r="E46" s="2">
        <v>43326</v>
      </c>
      <c r="F46" s="1">
        <v>83</v>
      </c>
      <c r="G46" s="6">
        <v>57.7</v>
      </c>
      <c r="H46" s="8">
        <v>0</v>
      </c>
      <c r="I46" s="8">
        <v>57.7</v>
      </c>
      <c r="J46" s="8">
        <v>0</v>
      </c>
      <c r="K46" s="8">
        <v>0</v>
      </c>
      <c r="L46" s="9">
        <v>0</v>
      </c>
      <c r="M46" s="9">
        <v>1</v>
      </c>
      <c r="N46" s="9">
        <v>0</v>
      </c>
      <c r="O46" s="10">
        <v>0</v>
      </c>
      <c r="P46" s="8">
        <v>0</v>
      </c>
      <c r="Q46" s="8">
        <v>48.1</v>
      </c>
      <c r="R46" s="8">
        <v>0</v>
      </c>
      <c r="S46" s="8">
        <v>9.6</v>
      </c>
      <c r="T46" s="8">
        <v>0</v>
      </c>
      <c r="U46" s="26">
        <v>0</v>
      </c>
      <c r="V46" s="10">
        <v>0.83399999999999996</v>
      </c>
      <c r="W46" s="26">
        <v>0</v>
      </c>
      <c r="X46" s="10">
        <v>0.16600000000000001</v>
      </c>
      <c r="Y46" s="26">
        <v>0</v>
      </c>
      <c r="Z46" s="5">
        <v>1</v>
      </c>
      <c r="AA46" s="5">
        <v>0</v>
      </c>
      <c r="AB46" s="5">
        <v>0</v>
      </c>
      <c r="AC46" s="5">
        <v>1</v>
      </c>
      <c r="AD46" s="6">
        <v>1.0398613518197575</v>
      </c>
      <c r="AE46" s="6">
        <v>0</v>
      </c>
      <c r="AF46" s="29">
        <v>0</v>
      </c>
      <c r="AG46" s="6">
        <v>1.0398613518197575</v>
      </c>
    </row>
    <row r="47" spans="1:33" s="16" customFormat="1" x14ac:dyDescent="0.2">
      <c r="A47" s="13" t="s">
        <v>7</v>
      </c>
      <c r="B47" s="14" t="s">
        <v>54</v>
      </c>
      <c r="C47" s="13" t="s">
        <v>63</v>
      </c>
      <c r="D47" s="13" t="s">
        <v>56</v>
      </c>
      <c r="E47" s="15">
        <v>43328</v>
      </c>
      <c r="F47" s="16">
        <v>57</v>
      </c>
      <c r="G47" s="17">
        <v>51.5</v>
      </c>
      <c r="H47" s="18">
        <v>3.2</v>
      </c>
      <c r="I47" s="18">
        <v>48.3</v>
      </c>
      <c r="J47" s="18">
        <v>0</v>
      </c>
      <c r="K47" s="18">
        <v>0</v>
      </c>
      <c r="L47" s="19">
        <v>6.2E-2</v>
      </c>
      <c r="M47" s="19">
        <v>0.93799999999999994</v>
      </c>
      <c r="N47" s="19">
        <v>0</v>
      </c>
      <c r="O47" s="20">
        <v>0</v>
      </c>
      <c r="P47" s="18">
        <v>0</v>
      </c>
      <c r="Q47" s="18">
        <v>47.6</v>
      </c>
      <c r="R47" s="18">
        <v>0</v>
      </c>
      <c r="S47" s="18">
        <v>0</v>
      </c>
      <c r="T47" s="18">
        <v>0</v>
      </c>
      <c r="U47" s="27">
        <v>0</v>
      </c>
      <c r="V47" s="19">
        <v>1</v>
      </c>
      <c r="W47" s="27">
        <v>0</v>
      </c>
      <c r="X47" s="19">
        <v>0</v>
      </c>
      <c r="Y47" s="27">
        <v>0</v>
      </c>
      <c r="Z47" s="21">
        <v>5</v>
      </c>
      <c r="AA47" s="21">
        <v>0</v>
      </c>
      <c r="AB47" s="21">
        <v>0</v>
      </c>
      <c r="AC47" s="21">
        <v>0</v>
      </c>
      <c r="AD47" s="17">
        <v>5.825242718446602</v>
      </c>
      <c r="AE47" s="17">
        <v>0</v>
      </c>
      <c r="AF47" s="31">
        <v>0</v>
      </c>
      <c r="AG47" s="17">
        <v>0</v>
      </c>
    </row>
    <row r="48" spans="1:33" x14ac:dyDescent="0.2">
      <c r="A48" s="3" t="s">
        <v>7</v>
      </c>
      <c r="B48" s="7" t="s">
        <v>60</v>
      </c>
      <c r="C48" s="3" t="s">
        <v>61</v>
      </c>
      <c r="D48" s="3" t="s">
        <v>62</v>
      </c>
      <c r="E48" s="2">
        <v>43266</v>
      </c>
      <c r="F48" s="33">
        <v>59</v>
      </c>
      <c r="G48" s="6">
        <v>46.3</v>
      </c>
      <c r="H48" s="8">
        <v>5</v>
      </c>
      <c r="I48" s="8">
        <v>41.3</v>
      </c>
      <c r="J48" s="8">
        <v>0</v>
      </c>
      <c r="K48" s="8">
        <v>0</v>
      </c>
      <c r="L48" s="9">
        <v>0.10799136069114472</v>
      </c>
      <c r="M48" s="9">
        <v>0.89200863930885532</v>
      </c>
      <c r="N48" s="9">
        <v>0</v>
      </c>
      <c r="O48" s="10">
        <v>0</v>
      </c>
      <c r="P48" s="8">
        <v>0</v>
      </c>
      <c r="Q48" s="8">
        <v>46.3</v>
      </c>
      <c r="R48" s="8">
        <v>0</v>
      </c>
      <c r="S48" s="8">
        <v>0</v>
      </c>
      <c r="T48" s="8">
        <v>0</v>
      </c>
      <c r="U48" s="26">
        <v>0</v>
      </c>
      <c r="V48" s="9">
        <v>1</v>
      </c>
      <c r="W48" s="26">
        <v>0</v>
      </c>
      <c r="X48" s="26">
        <v>0</v>
      </c>
      <c r="Y48" s="26">
        <v>0</v>
      </c>
      <c r="Z48" s="5">
        <v>4</v>
      </c>
      <c r="AA48" s="5">
        <v>0</v>
      </c>
      <c r="AB48" s="5">
        <v>0</v>
      </c>
      <c r="AC48" s="5">
        <v>0</v>
      </c>
      <c r="AD48" s="29">
        <v>5.1835853131749463</v>
      </c>
      <c r="AE48" s="6">
        <v>0</v>
      </c>
      <c r="AF48" s="29">
        <v>0</v>
      </c>
      <c r="AG48" s="29">
        <v>0</v>
      </c>
    </row>
    <row r="49" spans="1:33" x14ac:dyDescent="0.2">
      <c r="A49" s="3" t="s">
        <v>7</v>
      </c>
      <c r="B49" s="7" t="s">
        <v>60</v>
      </c>
      <c r="C49" s="3" t="s">
        <v>61</v>
      </c>
      <c r="D49" s="3" t="s">
        <v>62</v>
      </c>
      <c r="E49" s="2">
        <v>43271</v>
      </c>
      <c r="F49" s="33">
        <v>87</v>
      </c>
      <c r="G49" s="6">
        <v>68.7</v>
      </c>
      <c r="H49" s="8">
        <v>0.8</v>
      </c>
      <c r="I49" s="8">
        <v>67.900000000000006</v>
      </c>
      <c r="J49" s="8">
        <v>0</v>
      </c>
      <c r="K49" s="8">
        <v>0</v>
      </c>
      <c r="L49" s="9">
        <v>1.1644832605531296E-2</v>
      </c>
      <c r="M49" s="9">
        <v>0.98835516739446871</v>
      </c>
      <c r="N49" s="9">
        <v>0</v>
      </c>
      <c r="O49" s="10">
        <v>0</v>
      </c>
      <c r="P49" s="8">
        <v>0</v>
      </c>
      <c r="Q49" s="8">
        <v>68.400000000000006</v>
      </c>
      <c r="R49" s="8">
        <v>0</v>
      </c>
      <c r="S49" s="8">
        <v>0</v>
      </c>
      <c r="T49" s="8">
        <v>0</v>
      </c>
      <c r="U49" s="26">
        <v>0</v>
      </c>
      <c r="V49" s="9">
        <v>0.99563318777292575</v>
      </c>
      <c r="W49" s="26">
        <v>0</v>
      </c>
      <c r="X49" s="26">
        <v>0</v>
      </c>
      <c r="Y49" s="26">
        <v>0</v>
      </c>
      <c r="Z49" s="5">
        <v>2</v>
      </c>
      <c r="AA49" s="5">
        <v>0</v>
      </c>
      <c r="AB49" s="5">
        <v>1</v>
      </c>
      <c r="AC49" s="5">
        <v>1</v>
      </c>
      <c r="AD49" s="29">
        <v>1.7467248908296944</v>
      </c>
      <c r="AE49" s="6">
        <v>0</v>
      </c>
      <c r="AF49" s="29">
        <v>0.8733624454148472</v>
      </c>
      <c r="AG49" s="29">
        <v>0.8733624454148472</v>
      </c>
    </row>
    <row r="50" spans="1:33" x14ac:dyDescent="0.2">
      <c r="A50" s="3" t="s">
        <v>7</v>
      </c>
      <c r="B50" s="7" t="s">
        <v>60</v>
      </c>
      <c r="C50" s="3" t="s">
        <v>61</v>
      </c>
      <c r="D50" s="3" t="s">
        <v>62</v>
      </c>
      <c r="E50" s="2">
        <v>43273</v>
      </c>
      <c r="F50" s="33">
        <v>76</v>
      </c>
      <c r="G50" s="6">
        <v>51.6</v>
      </c>
      <c r="H50" s="8">
        <v>3.2</v>
      </c>
      <c r="I50" s="8">
        <v>48.4</v>
      </c>
      <c r="J50" s="8">
        <v>0</v>
      </c>
      <c r="K50" s="8">
        <v>0</v>
      </c>
      <c r="L50" s="9">
        <v>6.2015503875968991E-2</v>
      </c>
      <c r="M50" s="9">
        <v>0.93798449612403101</v>
      </c>
      <c r="N50" s="9">
        <v>0</v>
      </c>
      <c r="O50" s="10">
        <v>0</v>
      </c>
      <c r="P50" s="8">
        <v>0</v>
      </c>
      <c r="Q50" s="8">
        <v>50.8</v>
      </c>
      <c r="R50" s="8">
        <v>0</v>
      </c>
      <c r="S50" s="8">
        <v>0</v>
      </c>
      <c r="T50" s="8">
        <v>0</v>
      </c>
      <c r="U50" s="26">
        <v>0</v>
      </c>
      <c r="V50" s="9">
        <v>0.98449612403100772</v>
      </c>
      <c r="W50" s="26">
        <v>0</v>
      </c>
      <c r="X50" s="26">
        <v>0</v>
      </c>
      <c r="Y50" s="26">
        <v>0</v>
      </c>
      <c r="Z50" s="5">
        <v>1</v>
      </c>
      <c r="AA50" s="5">
        <v>0</v>
      </c>
      <c r="AB50" s="5">
        <v>0</v>
      </c>
      <c r="AC50" s="5">
        <v>0</v>
      </c>
      <c r="AD50" s="29">
        <v>1.1627906976744187</v>
      </c>
      <c r="AE50" s="6">
        <v>0</v>
      </c>
      <c r="AF50" s="29">
        <v>0</v>
      </c>
      <c r="AG50" s="29">
        <v>0</v>
      </c>
    </row>
    <row r="51" spans="1:33" x14ac:dyDescent="0.2">
      <c r="A51" s="3" t="s">
        <v>7</v>
      </c>
      <c r="B51" s="7" t="s">
        <v>60</v>
      </c>
      <c r="C51" s="3" t="s">
        <v>61</v>
      </c>
      <c r="D51" s="3" t="s">
        <v>62</v>
      </c>
      <c r="E51" s="2">
        <v>43290</v>
      </c>
      <c r="F51" s="33">
        <v>58</v>
      </c>
      <c r="G51" s="6">
        <v>48.1</v>
      </c>
      <c r="H51" s="8">
        <v>6.1</v>
      </c>
      <c r="I51" s="8">
        <v>42</v>
      </c>
      <c r="J51" s="8">
        <v>0</v>
      </c>
      <c r="K51" s="8">
        <v>0</v>
      </c>
      <c r="L51" s="9">
        <v>0.1268191268191268</v>
      </c>
      <c r="M51" s="9">
        <v>0.87318087318087312</v>
      </c>
      <c r="N51" s="9">
        <v>0</v>
      </c>
      <c r="O51" s="10">
        <v>0</v>
      </c>
      <c r="P51" s="8">
        <v>0</v>
      </c>
      <c r="Q51" s="8">
        <v>46.9</v>
      </c>
      <c r="R51" s="8">
        <v>0</v>
      </c>
      <c r="S51" s="8">
        <v>0</v>
      </c>
      <c r="T51" s="8">
        <v>0</v>
      </c>
      <c r="U51" s="26">
        <v>0</v>
      </c>
      <c r="V51" s="9">
        <v>0.97505197505197494</v>
      </c>
      <c r="W51" s="26">
        <v>0</v>
      </c>
      <c r="X51" s="26">
        <v>0</v>
      </c>
      <c r="Y51" s="26">
        <v>0</v>
      </c>
      <c r="Z51" s="5">
        <v>2</v>
      </c>
      <c r="AA51" s="5">
        <v>0</v>
      </c>
      <c r="AB51" s="5">
        <v>0</v>
      </c>
      <c r="AC51" s="5">
        <v>0</v>
      </c>
      <c r="AD51" s="29">
        <v>2.4948024948024945</v>
      </c>
      <c r="AE51" s="6">
        <v>0</v>
      </c>
      <c r="AF51" s="29">
        <v>0</v>
      </c>
      <c r="AG51" s="29">
        <v>0</v>
      </c>
    </row>
    <row r="52" spans="1:33" s="16" customFormat="1" x14ac:dyDescent="0.2">
      <c r="A52" s="13" t="s">
        <v>7</v>
      </c>
      <c r="B52" s="14" t="s">
        <v>60</v>
      </c>
      <c r="C52" s="13" t="s">
        <v>61</v>
      </c>
      <c r="D52" s="13" t="s">
        <v>62</v>
      </c>
      <c r="E52" s="15">
        <v>43294</v>
      </c>
      <c r="F52" s="34">
        <v>68</v>
      </c>
      <c r="G52" s="17">
        <v>49.1</v>
      </c>
      <c r="H52" s="18">
        <v>5.6</v>
      </c>
      <c r="I52" s="18">
        <v>43.6</v>
      </c>
      <c r="J52" s="18">
        <v>0</v>
      </c>
      <c r="K52" s="18">
        <v>0</v>
      </c>
      <c r="L52" s="19">
        <v>0.1140529531568228</v>
      </c>
      <c r="M52" s="19">
        <v>0.88798370672097759</v>
      </c>
      <c r="N52" s="19">
        <v>0</v>
      </c>
      <c r="O52" s="20">
        <v>0</v>
      </c>
      <c r="P52" s="18">
        <v>0</v>
      </c>
      <c r="Q52" s="18">
        <v>48</v>
      </c>
      <c r="R52" s="18">
        <v>0</v>
      </c>
      <c r="S52" s="18">
        <v>0</v>
      </c>
      <c r="T52" s="18">
        <v>0</v>
      </c>
      <c r="U52" s="27">
        <v>0</v>
      </c>
      <c r="V52" s="19">
        <v>0.9775967413441955</v>
      </c>
      <c r="W52" s="27">
        <v>0</v>
      </c>
      <c r="X52" s="27">
        <v>0</v>
      </c>
      <c r="Y52" s="27">
        <v>0</v>
      </c>
      <c r="Z52" s="21">
        <v>1</v>
      </c>
      <c r="AA52" s="21">
        <v>0</v>
      </c>
      <c r="AB52" s="21">
        <v>0</v>
      </c>
      <c r="AC52" s="21">
        <v>0</v>
      </c>
      <c r="AD52" s="31">
        <v>1.2219959266802445</v>
      </c>
      <c r="AE52" s="17">
        <v>0</v>
      </c>
      <c r="AF52" s="31">
        <v>0</v>
      </c>
      <c r="AG52" s="31">
        <v>0</v>
      </c>
    </row>
    <row r="53" spans="1:33" x14ac:dyDescent="0.2">
      <c r="A53" s="3" t="s">
        <v>7</v>
      </c>
      <c r="B53" s="7" t="s">
        <v>59</v>
      </c>
      <c r="C53" s="3" t="s">
        <v>57</v>
      </c>
      <c r="D53" s="3" t="s">
        <v>53</v>
      </c>
      <c r="E53" s="2">
        <v>43552</v>
      </c>
      <c r="F53" s="4">
        <v>43</v>
      </c>
      <c r="G53" s="6">
        <v>45.5</v>
      </c>
      <c r="H53" s="8">
        <v>1.8</v>
      </c>
      <c r="I53" s="8">
        <v>43.7</v>
      </c>
      <c r="J53" s="8">
        <v>0</v>
      </c>
      <c r="K53" s="8">
        <v>0</v>
      </c>
      <c r="L53" s="26">
        <v>0.04</v>
      </c>
      <c r="M53" s="26">
        <v>0.96</v>
      </c>
      <c r="N53" s="9">
        <v>0</v>
      </c>
      <c r="O53" s="9">
        <v>0</v>
      </c>
      <c r="P53" s="8">
        <v>0</v>
      </c>
      <c r="Q53" s="8">
        <v>39</v>
      </c>
      <c r="R53" s="8">
        <v>0</v>
      </c>
      <c r="S53" s="8">
        <v>0</v>
      </c>
      <c r="T53" s="8">
        <v>0</v>
      </c>
      <c r="U53" s="26">
        <v>0</v>
      </c>
      <c r="V53" s="26">
        <v>0.85699999999999998</v>
      </c>
      <c r="W53" s="26">
        <v>0</v>
      </c>
      <c r="X53" s="26">
        <v>0</v>
      </c>
      <c r="Y53" s="26">
        <v>0</v>
      </c>
      <c r="Z53" s="5">
        <v>1</v>
      </c>
      <c r="AA53" s="5">
        <v>0</v>
      </c>
      <c r="AB53" s="5">
        <v>0</v>
      </c>
      <c r="AC53" s="5">
        <v>0</v>
      </c>
      <c r="AD53" s="6">
        <v>1.3</v>
      </c>
      <c r="AE53" s="6">
        <v>0</v>
      </c>
      <c r="AF53" s="6">
        <v>0</v>
      </c>
      <c r="AG53" s="6">
        <v>0</v>
      </c>
    </row>
    <row r="54" spans="1:33" x14ac:dyDescent="0.2">
      <c r="A54" s="3" t="s">
        <v>7</v>
      </c>
      <c r="B54" s="7" t="s">
        <v>59</v>
      </c>
      <c r="C54" s="3" t="s">
        <v>57</v>
      </c>
      <c r="D54" s="3" t="s">
        <v>53</v>
      </c>
      <c r="E54" s="2">
        <v>43571</v>
      </c>
      <c r="F54" s="4">
        <v>51</v>
      </c>
      <c r="G54" s="6">
        <v>48.7</v>
      </c>
      <c r="H54" s="8">
        <v>3.1</v>
      </c>
      <c r="I54" s="8">
        <v>45.7</v>
      </c>
      <c r="J54" s="8">
        <v>0</v>
      </c>
      <c r="K54" s="8">
        <v>0</v>
      </c>
      <c r="L54" s="26">
        <v>6.4000000000000001E-2</v>
      </c>
      <c r="M54" s="26">
        <v>0.93600000000000005</v>
      </c>
      <c r="N54" s="9">
        <v>0</v>
      </c>
      <c r="O54" s="9">
        <v>0</v>
      </c>
      <c r="P54" s="8">
        <v>0</v>
      </c>
      <c r="Q54" s="8">
        <v>28.8</v>
      </c>
      <c r="R54" s="8">
        <v>0</v>
      </c>
      <c r="S54" s="8">
        <v>15.9</v>
      </c>
      <c r="T54" s="8">
        <v>0</v>
      </c>
      <c r="U54" s="26">
        <v>0</v>
      </c>
      <c r="V54" s="26">
        <v>0.59099999999999997</v>
      </c>
      <c r="W54" s="26">
        <v>0</v>
      </c>
      <c r="X54" s="26">
        <v>0.32600000000000001</v>
      </c>
      <c r="Y54" s="26">
        <v>0</v>
      </c>
      <c r="Z54" s="5">
        <v>0</v>
      </c>
      <c r="AA54" s="5">
        <v>0</v>
      </c>
      <c r="AB54" s="5">
        <v>0</v>
      </c>
      <c r="AC54" s="5">
        <v>0</v>
      </c>
      <c r="AD54" s="6">
        <v>0</v>
      </c>
      <c r="AE54" s="6">
        <v>0</v>
      </c>
      <c r="AF54" s="6">
        <v>0</v>
      </c>
      <c r="AG54" s="6">
        <v>0</v>
      </c>
    </row>
    <row r="55" spans="1:33" x14ac:dyDescent="0.2">
      <c r="A55" s="3" t="s">
        <v>7</v>
      </c>
      <c r="B55" s="7" t="s">
        <v>59</v>
      </c>
      <c r="C55" s="3" t="s">
        <v>57</v>
      </c>
      <c r="D55" s="3" t="s">
        <v>53</v>
      </c>
      <c r="E55" s="2">
        <v>43571</v>
      </c>
      <c r="F55" s="4">
        <v>64</v>
      </c>
      <c r="G55" s="6">
        <v>63.8</v>
      </c>
      <c r="H55" s="8">
        <v>0</v>
      </c>
      <c r="I55" s="8">
        <v>63.8</v>
      </c>
      <c r="J55" s="8">
        <v>0</v>
      </c>
      <c r="K55" s="8">
        <v>0</v>
      </c>
      <c r="L55" s="26">
        <v>0</v>
      </c>
      <c r="M55" s="26">
        <v>1</v>
      </c>
      <c r="N55" s="9">
        <v>0</v>
      </c>
      <c r="O55" s="9">
        <v>0</v>
      </c>
      <c r="P55" s="8">
        <v>0</v>
      </c>
      <c r="Q55" s="8">
        <v>12.8</v>
      </c>
      <c r="R55" s="8">
        <v>0</v>
      </c>
      <c r="S55" s="8">
        <v>41.4</v>
      </c>
      <c r="T55" s="8">
        <v>0</v>
      </c>
      <c r="U55" s="26">
        <v>0</v>
      </c>
      <c r="V55" s="26">
        <v>0.20100000000000001</v>
      </c>
      <c r="W55" s="26">
        <v>0</v>
      </c>
      <c r="X55" s="26">
        <v>0.64900000000000002</v>
      </c>
      <c r="Y55" s="26">
        <v>0</v>
      </c>
      <c r="Z55" s="5">
        <v>0</v>
      </c>
      <c r="AA55" s="5">
        <v>0</v>
      </c>
      <c r="AB55" s="5">
        <v>0</v>
      </c>
      <c r="AC55" s="5">
        <v>0</v>
      </c>
      <c r="AD55" s="6">
        <v>0</v>
      </c>
      <c r="AE55" s="6">
        <v>0</v>
      </c>
      <c r="AF55" s="6">
        <v>0</v>
      </c>
      <c r="AG55" s="6">
        <v>0</v>
      </c>
    </row>
    <row r="56" spans="1:33" x14ac:dyDescent="0.2">
      <c r="A56" s="3" t="s">
        <v>7</v>
      </c>
      <c r="B56" s="7" t="s">
        <v>59</v>
      </c>
      <c r="C56" s="3" t="s">
        <v>57</v>
      </c>
      <c r="D56" s="3" t="s">
        <v>53</v>
      </c>
      <c r="E56" s="2">
        <v>43580</v>
      </c>
      <c r="F56" s="4">
        <v>72</v>
      </c>
      <c r="G56" s="6">
        <v>69.099999999999994</v>
      </c>
      <c r="H56" s="8">
        <v>4.9000000000000004</v>
      </c>
      <c r="I56" s="8">
        <v>64.2</v>
      </c>
      <c r="J56" s="8">
        <v>0</v>
      </c>
      <c r="K56" s="8">
        <v>0</v>
      </c>
      <c r="L56" s="26">
        <v>7.0999999999999994E-2</v>
      </c>
      <c r="M56" s="26">
        <v>0.92900000000000005</v>
      </c>
      <c r="N56" s="9">
        <v>0</v>
      </c>
      <c r="O56" s="9">
        <v>0</v>
      </c>
      <c r="P56" s="8">
        <v>0</v>
      </c>
      <c r="Q56" s="8">
        <v>66.7</v>
      </c>
      <c r="R56" s="8">
        <v>0</v>
      </c>
      <c r="S56" s="8">
        <v>0</v>
      </c>
      <c r="T56" s="8">
        <v>0</v>
      </c>
      <c r="U56" s="26">
        <v>0</v>
      </c>
      <c r="V56" s="26">
        <v>0.96499999999999997</v>
      </c>
      <c r="W56" s="26">
        <v>0</v>
      </c>
      <c r="X56" s="26">
        <v>0</v>
      </c>
      <c r="Y56" s="26">
        <v>0</v>
      </c>
      <c r="Z56" s="5">
        <v>1</v>
      </c>
      <c r="AA56" s="5">
        <v>0</v>
      </c>
      <c r="AB56" s="5">
        <v>0</v>
      </c>
      <c r="AC56" s="5">
        <v>2</v>
      </c>
      <c r="AD56" s="6">
        <v>0.9</v>
      </c>
      <c r="AE56" s="6">
        <v>0</v>
      </c>
      <c r="AF56" s="6">
        <v>0</v>
      </c>
      <c r="AG56" s="6">
        <v>1.7</v>
      </c>
    </row>
    <row r="57" spans="1:33" s="16" customFormat="1" x14ac:dyDescent="0.2">
      <c r="A57" s="13" t="s">
        <v>7</v>
      </c>
      <c r="B57" s="14" t="s">
        <v>59</v>
      </c>
      <c r="C57" s="13" t="s">
        <v>57</v>
      </c>
      <c r="D57" s="13" t="s">
        <v>53</v>
      </c>
      <c r="E57" s="15">
        <v>43553</v>
      </c>
      <c r="F57" s="32">
        <v>99</v>
      </c>
      <c r="G57" s="17">
        <v>101.7</v>
      </c>
      <c r="H57" s="18">
        <v>0</v>
      </c>
      <c r="I57" s="18">
        <v>101.7</v>
      </c>
      <c r="J57" s="18">
        <v>0</v>
      </c>
      <c r="K57" s="18">
        <v>0</v>
      </c>
      <c r="L57" s="27">
        <v>0</v>
      </c>
      <c r="M57" s="27">
        <v>1</v>
      </c>
      <c r="N57" s="19">
        <v>0</v>
      </c>
      <c r="O57" s="19">
        <v>0</v>
      </c>
      <c r="P57" s="18">
        <v>0</v>
      </c>
      <c r="Q57" s="18">
        <v>95.7</v>
      </c>
      <c r="R57" s="18">
        <v>0</v>
      </c>
      <c r="S57" s="18">
        <v>0.5</v>
      </c>
      <c r="T57" s="18">
        <v>0</v>
      </c>
      <c r="U57" s="27">
        <v>0</v>
      </c>
      <c r="V57" s="27">
        <v>0.94099999999999995</v>
      </c>
      <c r="W57" s="27">
        <v>0</v>
      </c>
      <c r="X57" s="27">
        <v>5.0000000000000001E-3</v>
      </c>
      <c r="Y57" s="27">
        <v>0</v>
      </c>
      <c r="Z57" s="21">
        <v>2</v>
      </c>
      <c r="AA57" s="21">
        <v>0</v>
      </c>
      <c r="AB57" s="21">
        <v>0</v>
      </c>
      <c r="AC57" s="21">
        <v>1</v>
      </c>
      <c r="AD57" s="17">
        <v>1.2</v>
      </c>
      <c r="AE57" s="17">
        <v>0</v>
      </c>
      <c r="AF57" s="17">
        <v>0</v>
      </c>
      <c r="AG57" s="17">
        <v>0.6</v>
      </c>
    </row>
    <row r="58" spans="1:33" x14ac:dyDescent="0.2">
      <c r="A58" s="3" t="s">
        <v>6</v>
      </c>
      <c r="B58" s="7" t="s">
        <v>74</v>
      </c>
      <c r="C58" s="3" t="s">
        <v>57</v>
      </c>
      <c r="D58" s="3" t="s">
        <v>58</v>
      </c>
      <c r="E58" s="2">
        <v>43361</v>
      </c>
      <c r="F58" s="1">
        <v>68</v>
      </c>
      <c r="G58" s="6">
        <v>65.400000000000006</v>
      </c>
      <c r="H58" s="8">
        <v>1.4</v>
      </c>
      <c r="I58" s="8">
        <v>3</v>
      </c>
      <c r="J58" s="8">
        <v>59.5</v>
      </c>
      <c r="K58" s="8">
        <v>1.6</v>
      </c>
      <c r="L58" s="10">
        <v>2.1406727828746173E-2</v>
      </c>
      <c r="M58" s="10">
        <v>4.5871559633027519E-2</v>
      </c>
      <c r="N58" s="10">
        <v>0.90978593272171249</v>
      </c>
      <c r="O58" s="10">
        <v>2.4464831804281346E-2</v>
      </c>
      <c r="P58" s="8">
        <v>14.3</v>
      </c>
      <c r="Q58" s="8">
        <v>23.6</v>
      </c>
      <c r="R58" s="8">
        <v>37</v>
      </c>
      <c r="S58" s="8">
        <v>0</v>
      </c>
      <c r="T58" s="8">
        <v>17.5</v>
      </c>
      <c r="U58" s="10">
        <v>0.21865443425076453</v>
      </c>
      <c r="V58" s="10">
        <v>0.36085626911314983</v>
      </c>
      <c r="W58" s="10">
        <v>0.56574923547400602</v>
      </c>
      <c r="X58" s="10">
        <v>0</v>
      </c>
      <c r="Y58" s="10">
        <v>0.26758409785932719</v>
      </c>
      <c r="Z58" s="3">
        <v>1</v>
      </c>
      <c r="AA58" s="3">
        <v>0</v>
      </c>
      <c r="AB58" s="3">
        <v>3</v>
      </c>
      <c r="AC58" s="3">
        <v>0</v>
      </c>
      <c r="AD58" s="6">
        <v>0.9174311926605504</v>
      </c>
      <c r="AE58" s="6">
        <v>0</v>
      </c>
      <c r="AF58" s="6">
        <v>2.7522935779816513</v>
      </c>
      <c r="AG58" s="6">
        <v>0</v>
      </c>
    </row>
    <row r="59" spans="1:33" x14ac:dyDescent="0.2">
      <c r="A59" s="3" t="s">
        <v>6</v>
      </c>
      <c r="B59" s="7" t="s">
        <v>74</v>
      </c>
      <c r="C59" s="3" t="s">
        <v>57</v>
      </c>
      <c r="D59" s="3" t="s">
        <v>58</v>
      </c>
      <c r="E59" s="2">
        <v>43363</v>
      </c>
      <c r="F59" s="1">
        <v>64</v>
      </c>
      <c r="G59" s="1">
        <v>61.1</v>
      </c>
      <c r="H59" s="8">
        <v>0</v>
      </c>
      <c r="I59" s="8">
        <v>4.5</v>
      </c>
      <c r="J59" s="8">
        <v>56.5</v>
      </c>
      <c r="K59" s="8">
        <v>0</v>
      </c>
      <c r="L59" s="10">
        <v>0</v>
      </c>
      <c r="M59" s="10">
        <v>7.3649754500818329E-2</v>
      </c>
      <c r="N59" s="10">
        <v>0.92471358428805239</v>
      </c>
      <c r="O59" s="10">
        <v>0</v>
      </c>
      <c r="P59" s="8">
        <v>4.2</v>
      </c>
      <c r="Q59" s="8">
        <v>33.799999999999997</v>
      </c>
      <c r="R59" s="8">
        <v>21.1</v>
      </c>
      <c r="S59" s="8">
        <v>0</v>
      </c>
      <c r="T59" s="8">
        <v>12</v>
      </c>
      <c r="U59" s="10">
        <v>6.8739770867430439E-2</v>
      </c>
      <c r="V59" s="10">
        <v>0.55319148936170204</v>
      </c>
      <c r="W59" s="10">
        <v>0.34533551554828151</v>
      </c>
      <c r="X59" s="10">
        <v>0</v>
      </c>
      <c r="Y59" s="10">
        <v>0.19639934533551553</v>
      </c>
      <c r="Z59" s="3">
        <v>1</v>
      </c>
      <c r="AA59" s="3">
        <v>1</v>
      </c>
      <c r="AB59" s="3">
        <v>1</v>
      </c>
      <c r="AC59" s="3">
        <v>0</v>
      </c>
      <c r="AD59" s="6">
        <v>0.98199672667757776</v>
      </c>
      <c r="AE59" s="6">
        <v>0.98199672667757776</v>
      </c>
      <c r="AF59" s="6">
        <v>0.98199672667757776</v>
      </c>
      <c r="AG59" s="6">
        <v>0</v>
      </c>
    </row>
    <row r="60" spans="1:33" x14ac:dyDescent="0.2">
      <c r="A60" s="3" t="s">
        <v>6</v>
      </c>
      <c r="B60" s="7" t="s">
        <v>74</v>
      </c>
      <c r="C60" s="3" t="s">
        <v>57</v>
      </c>
      <c r="D60" s="3" t="s">
        <v>58</v>
      </c>
      <c r="E60" s="2">
        <v>43336</v>
      </c>
      <c r="F60" s="1">
        <v>67</v>
      </c>
      <c r="G60" s="1">
        <v>61.3</v>
      </c>
      <c r="H60" s="8">
        <v>0</v>
      </c>
      <c r="I60" s="8">
        <v>0</v>
      </c>
      <c r="J60" s="8">
        <v>53.8</v>
      </c>
      <c r="K60" s="8">
        <v>7.5</v>
      </c>
      <c r="L60" s="10">
        <v>0</v>
      </c>
      <c r="M60" s="10">
        <v>0</v>
      </c>
      <c r="N60" s="10">
        <v>0.87765089722675371</v>
      </c>
      <c r="O60" s="10">
        <v>0.12234910277324633</v>
      </c>
      <c r="P60" s="8">
        <v>0.5</v>
      </c>
      <c r="Q60" s="8">
        <v>28.5</v>
      </c>
      <c r="R60" s="8">
        <v>27.5</v>
      </c>
      <c r="S60" s="8">
        <v>0</v>
      </c>
      <c r="T60" s="8">
        <v>14.4</v>
      </c>
      <c r="U60" s="10">
        <v>8.1566068515497563E-3</v>
      </c>
      <c r="V60" s="10">
        <v>0.46492659053833607</v>
      </c>
      <c r="W60" s="10">
        <v>0.44861337683523655</v>
      </c>
      <c r="X60" s="10">
        <v>0</v>
      </c>
      <c r="Y60" s="10">
        <v>0.23491027732463296</v>
      </c>
      <c r="Z60" s="3">
        <v>1</v>
      </c>
      <c r="AA60" s="3">
        <v>0</v>
      </c>
      <c r="AB60" s="3">
        <v>5</v>
      </c>
      <c r="AC60" s="3">
        <v>0</v>
      </c>
      <c r="AD60" s="6">
        <v>0.97879282218597063</v>
      </c>
      <c r="AE60" s="6">
        <v>0</v>
      </c>
      <c r="AF60" s="6">
        <v>4.8939641109298533</v>
      </c>
      <c r="AG60" s="6">
        <v>0</v>
      </c>
    </row>
    <row r="61" spans="1:33" x14ac:dyDescent="0.2">
      <c r="A61" s="3" t="s">
        <v>6</v>
      </c>
      <c r="B61" s="7" t="s">
        <v>74</v>
      </c>
      <c r="C61" s="3" t="s">
        <v>57</v>
      </c>
      <c r="D61" s="3" t="s">
        <v>58</v>
      </c>
      <c r="E61" s="2">
        <v>43343</v>
      </c>
      <c r="F61" s="1">
        <v>78</v>
      </c>
      <c r="G61" s="1">
        <v>67.599999999999994</v>
      </c>
      <c r="H61" s="8">
        <v>10.7</v>
      </c>
      <c r="I61" s="8">
        <v>3.9</v>
      </c>
      <c r="J61" s="8">
        <v>52.3</v>
      </c>
      <c r="K61" s="8">
        <v>0.8</v>
      </c>
      <c r="L61" s="10">
        <v>0.15828402366863906</v>
      </c>
      <c r="M61" s="10">
        <v>5.7692307692307696E-2</v>
      </c>
      <c r="N61" s="10">
        <v>0.77366863905325445</v>
      </c>
      <c r="O61" s="10">
        <v>1.183431952662722E-2</v>
      </c>
      <c r="P61" s="8">
        <v>15.9</v>
      </c>
      <c r="Q61" s="8">
        <v>31.1</v>
      </c>
      <c r="R61" s="8">
        <v>26.2</v>
      </c>
      <c r="S61" s="8">
        <v>0</v>
      </c>
      <c r="T61" s="8">
        <v>8.6999999999999993</v>
      </c>
      <c r="U61" s="10">
        <v>0.23520710059171601</v>
      </c>
      <c r="V61" s="10">
        <v>0.46005917159763321</v>
      </c>
      <c r="W61" s="10">
        <v>0.38757396449704146</v>
      </c>
      <c r="X61" s="10">
        <v>0</v>
      </c>
      <c r="Y61" s="10">
        <v>0.128698224852071</v>
      </c>
      <c r="Z61" s="3">
        <v>0</v>
      </c>
      <c r="AA61" s="3">
        <v>0</v>
      </c>
      <c r="AB61" s="3">
        <v>2</v>
      </c>
      <c r="AC61" s="3">
        <v>0</v>
      </c>
      <c r="AD61" s="6">
        <v>0</v>
      </c>
      <c r="AE61" s="6">
        <v>0</v>
      </c>
      <c r="AF61" s="6">
        <v>1.775147928994083</v>
      </c>
      <c r="AG61" s="6">
        <v>0</v>
      </c>
    </row>
    <row r="62" spans="1:33" s="16" customFormat="1" x14ac:dyDescent="0.2">
      <c r="A62" s="13" t="s">
        <v>6</v>
      </c>
      <c r="B62" s="14" t="s">
        <v>74</v>
      </c>
      <c r="C62" s="13" t="s">
        <v>57</v>
      </c>
      <c r="D62" s="13" t="s">
        <v>58</v>
      </c>
      <c r="E62" s="15">
        <v>43340</v>
      </c>
      <c r="F62" s="16">
        <v>77</v>
      </c>
      <c r="G62" s="16">
        <v>64.900000000000006</v>
      </c>
      <c r="H62" s="18">
        <v>0</v>
      </c>
      <c r="I62" s="18">
        <v>0</v>
      </c>
      <c r="J62" s="18">
        <v>60</v>
      </c>
      <c r="K62" s="18">
        <v>4.9000000000000004</v>
      </c>
      <c r="L62" s="20">
        <v>0</v>
      </c>
      <c r="M62" s="20">
        <v>0</v>
      </c>
      <c r="N62" s="20">
        <v>0.92449922958397523</v>
      </c>
      <c r="O62" s="20">
        <v>7.5500770416024654E-2</v>
      </c>
      <c r="P62" s="18">
        <v>11.8</v>
      </c>
      <c r="Q62" s="18">
        <v>20.3</v>
      </c>
      <c r="R62" s="18">
        <v>30.1</v>
      </c>
      <c r="S62" s="18">
        <v>0</v>
      </c>
      <c r="T62" s="18">
        <v>29.7</v>
      </c>
      <c r="U62" s="20">
        <v>0.18181818181818182</v>
      </c>
      <c r="V62" s="20">
        <v>0.31278890600924497</v>
      </c>
      <c r="W62" s="20">
        <v>0.46379044684129428</v>
      </c>
      <c r="X62" s="20">
        <v>0</v>
      </c>
      <c r="Y62" s="20">
        <v>0.45762711864406774</v>
      </c>
      <c r="Z62" s="13">
        <v>0</v>
      </c>
      <c r="AA62" s="13">
        <v>0</v>
      </c>
      <c r="AB62" s="13">
        <v>4</v>
      </c>
      <c r="AC62" s="13">
        <v>0</v>
      </c>
      <c r="AD62" s="17">
        <v>0</v>
      </c>
      <c r="AE62" s="17">
        <v>0</v>
      </c>
      <c r="AF62" s="17">
        <v>3.6979969183359009</v>
      </c>
      <c r="AG62" s="17">
        <v>0</v>
      </c>
    </row>
    <row r="63" spans="1:33" x14ac:dyDescent="0.2">
      <c r="A63" s="3" t="s">
        <v>6</v>
      </c>
      <c r="B63" s="7" t="s">
        <v>54</v>
      </c>
      <c r="C63" s="3" t="s">
        <v>55</v>
      </c>
      <c r="D63" s="3" t="s">
        <v>56</v>
      </c>
      <c r="E63" s="2">
        <v>43328</v>
      </c>
      <c r="F63" s="1">
        <v>65</v>
      </c>
      <c r="G63" s="6">
        <v>53.9</v>
      </c>
      <c r="H63" s="8">
        <v>0</v>
      </c>
      <c r="I63" s="8">
        <v>13.8</v>
      </c>
      <c r="J63" s="8">
        <v>39.4</v>
      </c>
      <c r="K63" s="8">
        <v>0.8</v>
      </c>
      <c r="L63" s="10">
        <v>0</v>
      </c>
      <c r="M63" s="10">
        <v>0.25555555555555559</v>
      </c>
      <c r="N63" s="10">
        <v>0.72962962962962963</v>
      </c>
      <c r="O63" s="10">
        <v>1.4814814814814815E-2</v>
      </c>
      <c r="P63" s="8">
        <v>10.199999999999999</v>
      </c>
      <c r="Q63" s="8">
        <v>29.8</v>
      </c>
      <c r="R63" s="8">
        <v>21</v>
      </c>
      <c r="S63" s="8">
        <v>0</v>
      </c>
      <c r="T63" s="8">
        <v>4.2</v>
      </c>
      <c r="U63" s="10">
        <v>0.18923933209647495</v>
      </c>
      <c r="V63" s="10">
        <v>0.55287569573283857</v>
      </c>
      <c r="W63" s="10">
        <v>0.38961038961038963</v>
      </c>
      <c r="X63" s="10">
        <v>0</v>
      </c>
      <c r="Y63" s="10">
        <v>7.7922077922077934E-2</v>
      </c>
      <c r="Z63" s="3">
        <v>1</v>
      </c>
      <c r="AA63" s="3">
        <v>0</v>
      </c>
      <c r="AB63" s="3">
        <v>3</v>
      </c>
      <c r="AC63" s="3">
        <v>1</v>
      </c>
      <c r="AD63" s="6">
        <v>1.1131725417439704</v>
      </c>
      <c r="AE63" s="6">
        <v>0</v>
      </c>
      <c r="AF63" s="6">
        <v>3.339517625231911</v>
      </c>
      <c r="AG63" s="6">
        <v>1.1131725417439704</v>
      </c>
    </row>
    <row r="64" spans="1:33" x14ac:dyDescent="0.2">
      <c r="A64" s="3" t="s">
        <v>6</v>
      </c>
      <c r="B64" s="7" t="s">
        <v>54</v>
      </c>
      <c r="C64" s="3" t="s">
        <v>55</v>
      </c>
      <c r="D64" s="3" t="s">
        <v>56</v>
      </c>
      <c r="E64" s="2">
        <v>43307</v>
      </c>
      <c r="F64" s="1">
        <v>67</v>
      </c>
      <c r="G64" s="1">
        <v>57.4</v>
      </c>
      <c r="H64" s="8">
        <v>0</v>
      </c>
      <c r="I64" s="8">
        <v>6.3</v>
      </c>
      <c r="J64" s="8">
        <v>51.1</v>
      </c>
      <c r="K64" s="8">
        <v>0</v>
      </c>
      <c r="L64" s="10">
        <v>0</v>
      </c>
      <c r="M64" s="10">
        <v>0.10975609756097561</v>
      </c>
      <c r="N64" s="10">
        <v>0.8902439024390244</v>
      </c>
      <c r="O64" s="10">
        <v>0</v>
      </c>
      <c r="P64" s="8">
        <v>0</v>
      </c>
      <c r="Q64" s="8">
        <v>35.5</v>
      </c>
      <c r="R64" s="8">
        <v>20.7</v>
      </c>
      <c r="S64" s="8">
        <v>0</v>
      </c>
      <c r="T64" s="8">
        <v>10.9</v>
      </c>
      <c r="U64" s="10">
        <v>0</v>
      </c>
      <c r="V64" s="10">
        <v>0.61846689895470386</v>
      </c>
      <c r="W64" s="10">
        <v>0.36062717770034841</v>
      </c>
      <c r="X64" s="10">
        <v>0</v>
      </c>
      <c r="Y64" s="10">
        <v>0.18989547038327528</v>
      </c>
      <c r="Z64" s="3">
        <v>1</v>
      </c>
      <c r="AA64" s="3">
        <v>1</v>
      </c>
      <c r="AB64" s="3">
        <v>1</v>
      </c>
      <c r="AC64" s="3">
        <v>5</v>
      </c>
      <c r="AD64" s="6">
        <v>1.0452961672473868</v>
      </c>
      <c r="AE64" s="6">
        <v>1.0452961672473868</v>
      </c>
      <c r="AF64" s="6">
        <v>1.0452961672473868</v>
      </c>
      <c r="AG64" s="6">
        <v>5.2264808362369335</v>
      </c>
    </row>
    <row r="65" spans="1:33" x14ac:dyDescent="0.2">
      <c r="A65" s="3" t="s">
        <v>6</v>
      </c>
      <c r="B65" s="7" t="s">
        <v>54</v>
      </c>
      <c r="C65" s="3" t="s">
        <v>55</v>
      </c>
      <c r="D65" s="3" t="s">
        <v>56</v>
      </c>
      <c r="E65" s="2">
        <v>43319</v>
      </c>
      <c r="F65" s="1">
        <v>75</v>
      </c>
      <c r="G65" s="1">
        <v>54.3</v>
      </c>
      <c r="H65" s="8">
        <v>0</v>
      </c>
      <c r="I65" s="8">
        <v>11.6</v>
      </c>
      <c r="J65" s="8">
        <v>41.1</v>
      </c>
      <c r="K65" s="8">
        <v>1.6</v>
      </c>
      <c r="L65" s="10">
        <v>0</v>
      </c>
      <c r="M65" s="10">
        <v>0.21362799263351748</v>
      </c>
      <c r="N65" s="10">
        <v>0.75690607734806625</v>
      </c>
      <c r="O65" s="10">
        <v>2.9465930018416204E-2</v>
      </c>
      <c r="P65" s="8">
        <v>18.8</v>
      </c>
      <c r="Q65" s="8">
        <v>21</v>
      </c>
      <c r="R65" s="8">
        <v>17</v>
      </c>
      <c r="S65" s="8">
        <v>0</v>
      </c>
      <c r="T65" s="8">
        <v>8.6999999999999993</v>
      </c>
      <c r="U65" s="10">
        <v>0.34622467771639043</v>
      </c>
      <c r="V65" s="10">
        <v>0.38674033149171272</v>
      </c>
      <c r="W65" s="10">
        <v>0.31307550644567222</v>
      </c>
      <c r="X65" s="10">
        <v>0</v>
      </c>
      <c r="Y65" s="10">
        <v>0.16022099447513813</v>
      </c>
      <c r="Z65" s="3">
        <v>0</v>
      </c>
      <c r="AA65" s="3">
        <v>0</v>
      </c>
      <c r="AB65" s="3">
        <v>5</v>
      </c>
      <c r="AC65" s="3">
        <v>3</v>
      </c>
      <c r="AD65" s="6">
        <v>0</v>
      </c>
      <c r="AE65" s="6">
        <v>0</v>
      </c>
      <c r="AF65" s="6">
        <v>5.5248618784530388</v>
      </c>
      <c r="AG65" s="6">
        <v>3.3149171270718236</v>
      </c>
    </row>
    <row r="66" spans="1:33" x14ac:dyDescent="0.2">
      <c r="A66" s="3" t="s">
        <v>6</v>
      </c>
      <c r="B66" s="7" t="s">
        <v>54</v>
      </c>
      <c r="C66" s="3" t="s">
        <v>55</v>
      </c>
      <c r="D66" s="3" t="s">
        <v>56</v>
      </c>
      <c r="E66" s="2">
        <v>43304</v>
      </c>
      <c r="F66" s="1">
        <v>75</v>
      </c>
      <c r="G66" s="1">
        <v>62.8</v>
      </c>
      <c r="H66" s="8">
        <v>0</v>
      </c>
      <c r="I66" s="8">
        <v>2.2999999999999998</v>
      </c>
      <c r="J66" s="8">
        <v>59.3</v>
      </c>
      <c r="K66" s="8">
        <v>1.2</v>
      </c>
      <c r="L66" s="10">
        <v>0</v>
      </c>
      <c r="M66" s="10">
        <v>3.662420382165605E-2</v>
      </c>
      <c r="N66" s="10">
        <v>0.94426751592356684</v>
      </c>
      <c r="O66" s="10">
        <v>1.9108280254777069E-2</v>
      </c>
      <c r="P66" s="8">
        <v>10.5</v>
      </c>
      <c r="Q66" s="8">
        <v>35.9</v>
      </c>
      <c r="R66" s="8">
        <v>26.7</v>
      </c>
      <c r="S66" s="8">
        <v>0</v>
      </c>
      <c r="T66" s="8">
        <v>7.1</v>
      </c>
      <c r="U66" s="10">
        <v>0.16719745222929938</v>
      </c>
      <c r="V66" s="10">
        <v>0.57165605095541405</v>
      </c>
      <c r="W66" s="10">
        <v>0.42515923566878983</v>
      </c>
      <c r="X66" s="10">
        <v>0</v>
      </c>
      <c r="Y66" s="10">
        <v>0.11305732484076433</v>
      </c>
      <c r="Z66" s="3">
        <v>0</v>
      </c>
      <c r="AA66" s="3">
        <v>0</v>
      </c>
      <c r="AB66" s="3">
        <v>4</v>
      </c>
      <c r="AC66" s="3">
        <v>0</v>
      </c>
      <c r="AD66" s="6">
        <v>0</v>
      </c>
      <c r="AE66" s="6">
        <v>0</v>
      </c>
      <c r="AF66" s="6">
        <v>3.8216560509554141</v>
      </c>
      <c r="AG66" s="6">
        <v>0</v>
      </c>
    </row>
    <row r="67" spans="1:33" s="16" customFormat="1" x14ac:dyDescent="0.2">
      <c r="A67" s="13" t="s">
        <v>6</v>
      </c>
      <c r="B67" s="14" t="s">
        <v>54</v>
      </c>
      <c r="C67" s="13" t="s">
        <v>55</v>
      </c>
      <c r="D67" s="13" t="s">
        <v>56</v>
      </c>
      <c r="E67" s="15">
        <v>43318</v>
      </c>
      <c r="F67" s="16">
        <v>84</v>
      </c>
      <c r="G67" s="16">
        <v>71.599999999999994</v>
      </c>
      <c r="H67" s="18">
        <v>0</v>
      </c>
      <c r="I67" s="18">
        <v>4.9000000000000004</v>
      </c>
      <c r="J67" s="18">
        <v>66.7</v>
      </c>
      <c r="K67" s="18">
        <v>0</v>
      </c>
      <c r="L67" s="20">
        <v>0</v>
      </c>
      <c r="M67" s="20">
        <v>6.8435754189944131E-2</v>
      </c>
      <c r="N67" s="20">
        <v>0.93156424581005581</v>
      </c>
      <c r="O67" s="20">
        <v>0</v>
      </c>
      <c r="P67" s="18">
        <v>4.2</v>
      </c>
      <c r="Q67" s="18">
        <v>53.1</v>
      </c>
      <c r="R67" s="18">
        <v>19.5</v>
      </c>
      <c r="S67" s="18">
        <v>0</v>
      </c>
      <c r="T67" s="18">
        <v>5.8</v>
      </c>
      <c r="U67" s="20">
        <v>5.865921787709498E-2</v>
      </c>
      <c r="V67" s="20">
        <v>0.74162011173184361</v>
      </c>
      <c r="W67" s="20">
        <v>0.27234636871508383</v>
      </c>
      <c r="X67" s="20">
        <v>0</v>
      </c>
      <c r="Y67" s="20">
        <v>8.1005586592178769E-2</v>
      </c>
      <c r="Z67" s="13">
        <v>1</v>
      </c>
      <c r="AA67" s="13">
        <v>2</v>
      </c>
      <c r="AB67" s="13">
        <v>2</v>
      </c>
      <c r="AC67" s="13">
        <v>2</v>
      </c>
      <c r="AD67" s="17">
        <v>0.83798882681564257</v>
      </c>
      <c r="AE67" s="17">
        <v>1.6759776536312851</v>
      </c>
      <c r="AF67" s="17">
        <v>1.6759776536312851</v>
      </c>
      <c r="AG67" s="17">
        <v>1.6759776536312851</v>
      </c>
    </row>
    <row r="68" spans="1:33" x14ac:dyDescent="0.2">
      <c r="A68" s="3" t="s">
        <v>6</v>
      </c>
      <c r="B68" s="7" t="s">
        <v>60</v>
      </c>
      <c r="C68" s="3" t="s">
        <v>61</v>
      </c>
      <c r="D68" s="3" t="s">
        <v>62</v>
      </c>
      <c r="E68" s="2">
        <v>43263</v>
      </c>
      <c r="F68" s="1">
        <v>94</v>
      </c>
      <c r="G68" s="6">
        <v>75.8</v>
      </c>
      <c r="H68" s="8">
        <v>0</v>
      </c>
      <c r="I68" s="8">
        <v>3.9</v>
      </c>
      <c r="J68" s="8">
        <v>71.900000000000006</v>
      </c>
      <c r="K68" s="8">
        <v>0</v>
      </c>
      <c r="L68" s="9">
        <v>0</v>
      </c>
      <c r="M68" s="9">
        <v>5.1451187335092352E-2</v>
      </c>
      <c r="N68" s="9">
        <v>0.94854881266490776</v>
      </c>
      <c r="O68" s="9">
        <v>0</v>
      </c>
      <c r="P68" s="8">
        <v>11.9</v>
      </c>
      <c r="Q68" s="8">
        <v>24.9</v>
      </c>
      <c r="R68" s="8">
        <v>39.1</v>
      </c>
      <c r="S68" s="8">
        <v>0</v>
      </c>
      <c r="T68" s="8">
        <v>23.8</v>
      </c>
      <c r="U68" s="9">
        <v>0.1569920844327177</v>
      </c>
      <c r="V68" s="9">
        <v>0.32849604221635881</v>
      </c>
      <c r="W68" s="9">
        <v>0.5158311345646438</v>
      </c>
      <c r="X68" s="9">
        <v>0</v>
      </c>
      <c r="Y68" s="9">
        <v>0.3139841688654354</v>
      </c>
      <c r="Z68" s="5">
        <v>0</v>
      </c>
      <c r="AA68" s="5">
        <v>0</v>
      </c>
      <c r="AB68" s="5">
        <v>3</v>
      </c>
      <c r="AC68" s="5">
        <v>1</v>
      </c>
      <c r="AD68" s="6">
        <v>0</v>
      </c>
      <c r="AE68" s="6">
        <v>0</v>
      </c>
      <c r="AF68" s="6">
        <v>2.3746701846965701</v>
      </c>
      <c r="AG68" s="6">
        <v>0.79155672823219003</v>
      </c>
    </row>
    <row r="69" spans="1:33" x14ac:dyDescent="0.2">
      <c r="A69" s="3" t="s">
        <v>6</v>
      </c>
      <c r="B69" s="7" t="s">
        <v>60</v>
      </c>
      <c r="C69" s="3" t="s">
        <v>61</v>
      </c>
      <c r="D69" s="3" t="s">
        <v>62</v>
      </c>
      <c r="E69" s="2">
        <v>43266</v>
      </c>
      <c r="F69" s="1">
        <v>57</v>
      </c>
      <c r="G69" s="6">
        <v>44.6</v>
      </c>
      <c r="H69" s="8">
        <v>0</v>
      </c>
      <c r="I69" s="8">
        <v>9.6</v>
      </c>
      <c r="J69" s="8">
        <v>33.4</v>
      </c>
      <c r="K69" s="8">
        <v>1.6</v>
      </c>
      <c r="L69" s="9">
        <v>0</v>
      </c>
      <c r="M69" s="9">
        <v>0.21524663677130043</v>
      </c>
      <c r="N69" s="9">
        <v>0.74887892376681608</v>
      </c>
      <c r="O69" s="9">
        <v>3.5874439461883408E-2</v>
      </c>
      <c r="P69" s="8">
        <v>7.3</v>
      </c>
      <c r="Q69" s="8">
        <v>11.5</v>
      </c>
      <c r="R69" s="8">
        <v>10.5</v>
      </c>
      <c r="S69" s="8">
        <v>0</v>
      </c>
      <c r="T69" s="8">
        <v>3.9</v>
      </c>
      <c r="U69" s="9">
        <v>0.16367713004484305</v>
      </c>
      <c r="V69" s="9">
        <v>0.25784753363228696</v>
      </c>
      <c r="W69" s="9">
        <v>0.23542600896860985</v>
      </c>
      <c r="X69" s="9">
        <v>0</v>
      </c>
      <c r="Y69" s="9">
        <v>8.7443946188340796E-2</v>
      </c>
      <c r="Z69" s="5">
        <v>2</v>
      </c>
      <c r="AA69" s="5">
        <v>3</v>
      </c>
      <c r="AB69" s="5">
        <v>5</v>
      </c>
      <c r="AC69" s="5">
        <v>7</v>
      </c>
      <c r="AD69" s="6">
        <v>2.6905829596412554</v>
      </c>
      <c r="AE69" s="6">
        <v>4.0358744394618826</v>
      </c>
      <c r="AF69" s="6">
        <v>6.726457399103138</v>
      </c>
      <c r="AG69" s="6">
        <v>9.4170403587443943</v>
      </c>
    </row>
    <row r="70" spans="1:33" x14ac:dyDescent="0.2">
      <c r="A70" s="3" t="s">
        <v>6</v>
      </c>
      <c r="B70" s="7" t="s">
        <v>60</v>
      </c>
      <c r="C70" s="3" t="s">
        <v>61</v>
      </c>
      <c r="D70" s="3" t="s">
        <v>62</v>
      </c>
      <c r="E70" s="2">
        <v>43286</v>
      </c>
      <c r="F70" s="1">
        <v>95</v>
      </c>
      <c r="G70" s="6">
        <v>92</v>
      </c>
      <c r="H70" s="8">
        <v>5.7</v>
      </c>
      <c r="I70" s="8">
        <v>15.9</v>
      </c>
      <c r="J70" s="8">
        <v>70.3</v>
      </c>
      <c r="K70" s="8">
        <v>0</v>
      </c>
      <c r="L70" s="9">
        <v>6.1956521739130438E-2</v>
      </c>
      <c r="M70" s="9">
        <v>0.17282608695652174</v>
      </c>
      <c r="N70" s="9">
        <v>0.76413043478260867</v>
      </c>
      <c r="O70" s="9">
        <v>0</v>
      </c>
      <c r="P70" s="8">
        <v>14.8</v>
      </c>
      <c r="Q70" s="8">
        <v>29.9</v>
      </c>
      <c r="R70" s="8">
        <v>41.4</v>
      </c>
      <c r="S70" s="8">
        <v>0</v>
      </c>
      <c r="T70" s="8">
        <v>15.7</v>
      </c>
      <c r="U70" s="9">
        <v>0.16086956521739132</v>
      </c>
      <c r="V70" s="9">
        <v>0.32500000000000001</v>
      </c>
      <c r="W70" s="9">
        <v>0.45</v>
      </c>
      <c r="X70" s="9">
        <v>0</v>
      </c>
      <c r="Y70" s="9">
        <v>0.17065217391304346</v>
      </c>
      <c r="Z70" s="5">
        <v>0</v>
      </c>
      <c r="AA70" s="5">
        <v>0</v>
      </c>
      <c r="AB70" s="5">
        <v>5</v>
      </c>
      <c r="AC70" s="5">
        <v>0</v>
      </c>
      <c r="AD70" s="6">
        <v>0</v>
      </c>
      <c r="AE70" s="6">
        <v>0</v>
      </c>
      <c r="AF70" s="6">
        <v>3.2608695652173911</v>
      </c>
      <c r="AG70" s="6">
        <v>0</v>
      </c>
    </row>
    <row r="71" spans="1:33" x14ac:dyDescent="0.2">
      <c r="A71" s="3" t="s">
        <v>6</v>
      </c>
      <c r="B71" s="7" t="s">
        <v>60</v>
      </c>
      <c r="C71" s="3" t="s">
        <v>61</v>
      </c>
      <c r="D71" s="3" t="s">
        <v>62</v>
      </c>
      <c r="E71" s="2">
        <v>43290</v>
      </c>
      <c r="F71" s="1">
        <v>90</v>
      </c>
      <c r="G71" s="6">
        <v>76.5</v>
      </c>
      <c r="H71" s="8">
        <v>0</v>
      </c>
      <c r="I71" s="8">
        <v>6.4</v>
      </c>
      <c r="J71" s="8">
        <v>69.3</v>
      </c>
      <c r="K71" s="8">
        <v>0.8</v>
      </c>
      <c r="L71" s="9">
        <v>0</v>
      </c>
      <c r="M71" s="9">
        <v>8.3660130718954256E-2</v>
      </c>
      <c r="N71" s="9">
        <v>0.90588235294117647</v>
      </c>
      <c r="O71" s="9">
        <v>1.0457516339869282E-2</v>
      </c>
      <c r="P71" s="8">
        <v>0.8</v>
      </c>
      <c r="Q71" s="8">
        <v>35.5</v>
      </c>
      <c r="R71" s="8">
        <v>31.7</v>
      </c>
      <c r="S71" s="8">
        <v>0</v>
      </c>
      <c r="T71" s="8">
        <v>6.5</v>
      </c>
      <c r="U71" s="9">
        <v>1.0457516339869282E-2</v>
      </c>
      <c r="V71" s="9">
        <v>0.46405228758169936</v>
      </c>
      <c r="W71" s="9">
        <v>0.41437908496732023</v>
      </c>
      <c r="X71" s="9">
        <v>0</v>
      </c>
      <c r="Y71" s="9">
        <v>8.4967320261437912E-2</v>
      </c>
      <c r="Z71" s="5">
        <v>1</v>
      </c>
      <c r="AA71" s="5">
        <v>0</v>
      </c>
      <c r="AB71" s="5">
        <v>3</v>
      </c>
      <c r="AC71" s="5">
        <v>1</v>
      </c>
      <c r="AD71" s="6">
        <v>0.78431372549019618</v>
      </c>
      <c r="AE71" s="6">
        <v>0</v>
      </c>
      <c r="AF71" s="6">
        <v>2.3529411764705883</v>
      </c>
      <c r="AG71" s="6">
        <v>0.78431372549019618</v>
      </c>
    </row>
    <row r="72" spans="1:33" s="16" customFormat="1" x14ac:dyDescent="0.2">
      <c r="A72" s="13" t="s">
        <v>6</v>
      </c>
      <c r="B72" s="14" t="s">
        <v>60</v>
      </c>
      <c r="C72" s="13" t="s">
        <v>61</v>
      </c>
      <c r="D72" s="13" t="s">
        <v>62</v>
      </c>
      <c r="E72" s="15">
        <v>43293</v>
      </c>
      <c r="F72" s="16">
        <v>104</v>
      </c>
      <c r="G72" s="17">
        <v>84.1</v>
      </c>
      <c r="H72" s="18">
        <v>2.6</v>
      </c>
      <c r="I72" s="18">
        <v>15.7</v>
      </c>
      <c r="J72" s="18">
        <v>63.5</v>
      </c>
      <c r="K72" s="18">
        <v>2.4</v>
      </c>
      <c r="L72" s="19">
        <v>3.0915576694411417E-2</v>
      </c>
      <c r="M72" s="19">
        <v>0.18668252080856124</v>
      </c>
      <c r="N72" s="19">
        <v>0.75505350772889424</v>
      </c>
      <c r="O72" s="19">
        <v>2.8537455410225922E-2</v>
      </c>
      <c r="P72" s="18">
        <v>13.7</v>
      </c>
      <c r="Q72" s="18">
        <v>34.5</v>
      </c>
      <c r="R72" s="18">
        <v>17</v>
      </c>
      <c r="S72" s="18">
        <v>0</v>
      </c>
      <c r="T72" s="18">
        <v>2.9</v>
      </c>
      <c r="U72" s="19">
        <v>0.16290130796670629</v>
      </c>
      <c r="V72" s="19">
        <v>0.41022592152199766</v>
      </c>
      <c r="W72" s="19">
        <v>0.20214030915576695</v>
      </c>
      <c r="X72" s="19">
        <v>0</v>
      </c>
      <c r="Y72" s="19">
        <v>3.4482758620689655E-2</v>
      </c>
      <c r="Z72" s="21">
        <v>0</v>
      </c>
      <c r="AA72" s="21">
        <v>1</v>
      </c>
      <c r="AB72" s="21">
        <v>6</v>
      </c>
      <c r="AC72" s="21">
        <v>2</v>
      </c>
      <c r="AD72" s="17">
        <v>0</v>
      </c>
      <c r="AE72" s="17">
        <v>0.71343638525564801</v>
      </c>
      <c r="AF72" s="17">
        <v>4.2806183115338881</v>
      </c>
      <c r="AG72" s="17">
        <v>1.426872770511296</v>
      </c>
    </row>
    <row r="73" spans="1:33" x14ac:dyDescent="0.2">
      <c r="A73" s="3" t="s">
        <v>6</v>
      </c>
      <c r="B73" s="7" t="s">
        <v>59</v>
      </c>
      <c r="C73" s="3" t="s">
        <v>57</v>
      </c>
      <c r="D73" s="3" t="s">
        <v>53</v>
      </c>
      <c r="E73" s="2">
        <v>43558</v>
      </c>
      <c r="F73" s="1">
        <v>59</v>
      </c>
      <c r="G73" s="6">
        <v>56</v>
      </c>
      <c r="H73" s="8">
        <v>0</v>
      </c>
      <c r="I73" s="8">
        <v>6.3</v>
      </c>
      <c r="J73" s="8">
        <v>46.7</v>
      </c>
      <c r="K73" s="8">
        <v>3</v>
      </c>
      <c r="L73" s="10">
        <v>0</v>
      </c>
      <c r="M73" s="10">
        <v>0.1125</v>
      </c>
      <c r="N73" s="10">
        <v>0.83392857142857146</v>
      </c>
      <c r="O73" s="10">
        <v>5.3571428571428568E-2</v>
      </c>
      <c r="P73" s="8">
        <v>5.0999999999999996</v>
      </c>
      <c r="Q73" s="8">
        <v>27.4</v>
      </c>
      <c r="R73" s="8">
        <v>10.4</v>
      </c>
      <c r="S73" s="8">
        <v>0</v>
      </c>
      <c r="T73" s="8">
        <v>1.8</v>
      </c>
      <c r="U73" s="10">
        <v>9.1071428571428567E-2</v>
      </c>
      <c r="V73" s="10">
        <v>0.48928571428571427</v>
      </c>
      <c r="W73" s="10">
        <v>0.18571428571428572</v>
      </c>
      <c r="X73" s="10">
        <v>0</v>
      </c>
      <c r="Y73" s="10">
        <v>3.2142857142857147E-2</v>
      </c>
      <c r="Z73" s="5">
        <v>1</v>
      </c>
      <c r="AA73" s="5">
        <v>0</v>
      </c>
      <c r="AB73" s="5">
        <v>3</v>
      </c>
      <c r="AC73" s="5">
        <v>0</v>
      </c>
      <c r="AD73" s="6">
        <v>1.0714285714285714</v>
      </c>
      <c r="AE73" s="6">
        <v>0</v>
      </c>
      <c r="AF73" s="6">
        <v>3.2142857142857144</v>
      </c>
      <c r="AG73" s="6">
        <v>0</v>
      </c>
    </row>
    <row r="74" spans="1:33" x14ac:dyDescent="0.2">
      <c r="A74" s="3" t="s">
        <v>6</v>
      </c>
      <c r="B74" s="7" t="s">
        <v>59</v>
      </c>
      <c r="C74" s="3" t="s">
        <v>57</v>
      </c>
      <c r="D74" s="3" t="s">
        <v>53</v>
      </c>
      <c r="E74" s="2">
        <v>43560</v>
      </c>
      <c r="F74" s="1">
        <v>74</v>
      </c>
      <c r="G74" s="6">
        <v>70.3</v>
      </c>
      <c r="H74" s="8">
        <v>0</v>
      </c>
      <c r="I74" s="8">
        <v>5.8</v>
      </c>
      <c r="J74" s="8">
        <v>64.400000000000006</v>
      </c>
      <c r="K74" s="8">
        <v>0</v>
      </c>
      <c r="L74" s="10">
        <v>0</v>
      </c>
      <c r="M74" s="10">
        <v>8.2503556187766711E-2</v>
      </c>
      <c r="N74" s="10">
        <v>0.9160739687055478</v>
      </c>
      <c r="O74" s="10">
        <v>0</v>
      </c>
      <c r="P74" s="8">
        <v>6</v>
      </c>
      <c r="Q74" s="8">
        <v>32.799999999999997</v>
      </c>
      <c r="R74" s="8">
        <v>14.3</v>
      </c>
      <c r="S74" s="8">
        <v>0</v>
      </c>
      <c r="T74" s="8">
        <v>8.1999999999999993</v>
      </c>
      <c r="U74" s="10">
        <v>8.5348506401137988E-2</v>
      </c>
      <c r="V74" s="10">
        <v>0.46657183499288762</v>
      </c>
      <c r="W74" s="10">
        <v>0.20341394025604553</v>
      </c>
      <c r="X74" s="10">
        <v>0</v>
      </c>
      <c r="Y74" s="10">
        <v>0.11664295874822191</v>
      </c>
      <c r="Z74" s="5">
        <v>4</v>
      </c>
      <c r="AA74" s="5">
        <v>0</v>
      </c>
      <c r="AB74" s="5">
        <v>3</v>
      </c>
      <c r="AC74" s="5">
        <v>5</v>
      </c>
      <c r="AD74" s="6">
        <v>3.4139402560455192</v>
      </c>
      <c r="AE74" s="6">
        <v>0</v>
      </c>
      <c r="AF74" s="6">
        <v>2.5604551920341394</v>
      </c>
      <c r="AG74" s="6">
        <v>4.2674253200568995</v>
      </c>
    </row>
    <row r="75" spans="1:33" x14ac:dyDescent="0.2">
      <c r="A75" s="3" t="s">
        <v>6</v>
      </c>
      <c r="B75" s="7" t="s">
        <v>59</v>
      </c>
      <c r="C75" s="3" t="s">
        <v>57</v>
      </c>
      <c r="D75" s="3" t="s">
        <v>53</v>
      </c>
      <c r="E75" s="2">
        <v>43573</v>
      </c>
      <c r="F75" s="1">
        <v>73</v>
      </c>
      <c r="G75" s="6">
        <v>60.5</v>
      </c>
      <c r="H75" s="8">
        <v>2.9</v>
      </c>
      <c r="I75" s="8">
        <v>7.5</v>
      </c>
      <c r="J75" s="8">
        <v>50.1</v>
      </c>
      <c r="K75" s="8">
        <v>0</v>
      </c>
      <c r="L75" s="10">
        <v>4.7933884297520657E-2</v>
      </c>
      <c r="M75" s="10">
        <v>0.12396694214876033</v>
      </c>
      <c r="N75" s="10">
        <v>0.82809917355371898</v>
      </c>
      <c r="O75" s="10">
        <v>0</v>
      </c>
      <c r="P75" s="8">
        <v>10.6</v>
      </c>
      <c r="Q75" s="8">
        <v>36.200000000000003</v>
      </c>
      <c r="R75" s="8">
        <v>2.2999999999999998</v>
      </c>
      <c r="S75" s="8">
        <v>0</v>
      </c>
      <c r="T75" s="8">
        <v>3.6</v>
      </c>
      <c r="U75" s="10">
        <v>0.17520661157024792</v>
      </c>
      <c r="V75" s="10">
        <v>0.59834710743801656</v>
      </c>
      <c r="W75" s="10">
        <v>3.8016528925619832E-2</v>
      </c>
      <c r="X75" s="10">
        <v>0</v>
      </c>
      <c r="Y75" s="10">
        <v>5.9504132231404959E-2</v>
      </c>
      <c r="Z75" s="5">
        <v>1</v>
      </c>
      <c r="AA75" s="5">
        <v>0</v>
      </c>
      <c r="AB75" s="5">
        <v>2</v>
      </c>
      <c r="AC75" s="5">
        <v>2</v>
      </c>
      <c r="AD75" s="6">
        <v>0.99173553719008267</v>
      </c>
      <c r="AE75" s="6">
        <v>0</v>
      </c>
      <c r="AF75" s="6">
        <v>1.9834710743801653</v>
      </c>
      <c r="AG75" s="6">
        <v>1.9834710743801653</v>
      </c>
    </row>
    <row r="76" spans="1:33" x14ac:dyDescent="0.2">
      <c r="A76" s="3" t="s">
        <v>6</v>
      </c>
      <c r="B76" s="7" t="s">
        <v>59</v>
      </c>
      <c r="C76" s="3" t="s">
        <v>57</v>
      </c>
      <c r="D76" s="3" t="s">
        <v>53</v>
      </c>
      <c r="E76" s="2">
        <v>43571</v>
      </c>
      <c r="F76" s="1">
        <v>71</v>
      </c>
      <c r="G76" s="6">
        <v>68.099999999999994</v>
      </c>
      <c r="H76" s="8">
        <v>0</v>
      </c>
      <c r="I76" s="8">
        <v>3.4</v>
      </c>
      <c r="J76" s="8">
        <v>62.9</v>
      </c>
      <c r="K76" s="8">
        <v>1.8</v>
      </c>
      <c r="L76" s="10">
        <v>0</v>
      </c>
      <c r="M76" s="10">
        <v>4.9926578560939794E-2</v>
      </c>
      <c r="N76" s="10">
        <v>0.92364170337738627</v>
      </c>
      <c r="O76" s="10">
        <v>2.6431718061674013E-2</v>
      </c>
      <c r="P76" s="8">
        <v>6.3</v>
      </c>
      <c r="Q76" s="8">
        <v>43.7</v>
      </c>
      <c r="R76" s="8">
        <v>3.1</v>
      </c>
      <c r="S76" s="8">
        <v>0</v>
      </c>
      <c r="T76" s="8">
        <v>3.1</v>
      </c>
      <c r="U76" s="10">
        <v>9.2511013215859042E-2</v>
      </c>
      <c r="V76" s="10">
        <v>0.64170337738619687</v>
      </c>
      <c r="W76" s="10">
        <v>4.5521292217327466E-2</v>
      </c>
      <c r="X76" s="10">
        <v>0</v>
      </c>
      <c r="Y76" s="10">
        <v>4.5521292217327466E-2</v>
      </c>
      <c r="Z76" s="5">
        <v>1</v>
      </c>
      <c r="AA76" s="5">
        <v>0</v>
      </c>
      <c r="AB76" s="5">
        <v>4</v>
      </c>
      <c r="AC76" s="5">
        <v>0</v>
      </c>
      <c r="AD76" s="6">
        <v>0.88105726872246692</v>
      </c>
      <c r="AE76" s="6">
        <v>0</v>
      </c>
      <c r="AF76" s="6">
        <v>3.5242290748898677</v>
      </c>
      <c r="AG76" s="6">
        <v>0</v>
      </c>
    </row>
    <row r="77" spans="1:33" s="16" customFormat="1" x14ac:dyDescent="0.2">
      <c r="A77" s="13" t="s">
        <v>6</v>
      </c>
      <c r="B77" s="14" t="s">
        <v>59</v>
      </c>
      <c r="C77" s="13" t="s">
        <v>57</v>
      </c>
      <c r="D77" s="13" t="s">
        <v>53</v>
      </c>
      <c r="E77" s="15">
        <v>43553</v>
      </c>
      <c r="F77" s="16">
        <v>68</v>
      </c>
      <c r="G77" s="17">
        <v>64.900000000000006</v>
      </c>
      <c r="H77" s="18">
        <v>4.5999999999999996</v>
      </c>
      <c r="I77" s="18">
        <v>20.8</v>
      </c>
      <c r="J77" s="18">
        <v>39.5</v>
      </c>
      <c r="K77" s="18">
        <v>0</v>
      </c>
      <c r="L77" s="20">
        <v>7.0878274268104766E-2</v>
      </c>
      <c r="M77" s="20">
        <v>0.32049306625577811</v>
      </c>
      <c r="N77" s="20">
        <v>0.608628659476117</v>
      </c>
      <c r="O77" s="20">
        <v>0</v>
      </c>
      <c r="P77" s="18">
        <v>31.6</v>
      </c>
      <c r="Q77" s="18">
        <v>16.3</v>
      </c>
      <c r="R77" s="18">
        <v>24.4</v>
      </c>
      <c r="S77" s="18">
        <v>0.8</v>
      </c>
      <c r="T77" s="18">
        <v>11.9</v>
      </c>
      <c r="U77" s="20">
        <v>0.48690292758089365</v>
      </c>
      <c r="V77" s="20">
        <v>0.25115562403697994</v>
      </c>
      <c r="W77" s="20">
        <v>0.37596302003081661</v>
      </c>
      <c r="X77" s="20">
        <v>1.2326656394453005E-2</v>
      </c>
      <c r="Y77" s="20">
        <v>0.18335901386748843</v>
      </c>
      <c r="Z77" s="21">
        <v>0</v>
      </c>
      <c r="AA77" s="21">
        <v>0</v>
      </c>
      <c r="AB77" s="21">
        <v>3</v>
      </c>
      <c r="AC77" s="21">
        <v>0</v>
      </c>
      <c r="AD77" s="17">
        <v>0</v>
      </c>
      <c r="AE77" s="17">
        <v>0</v>
      </c>
      <c r="AF77" s="17">
        <v>2.7734976887519256</v>
      </c>
      <c r="AG77" s="17">
        <v>0</v>
      </c>
    </row>
    <row r="78" spans="1:33" x14ac:dyDescent="0.2">
      <c r="A78" s="3" t="s">
        <v>9</v>
      </c>
      <c r="B78" s="7" t="s">
        <v>74</v>
      </c>
      <c r="C78" s="3" t="s">
        <v>57</v>
      </c>
      <c r="D78" s="3" t="s">
        <v>58</v>
      </c>
      <c r="E78" s="2">
        <v>43357</v>
      </c>
      <c r="F78" s="1">
        <v>26</v>
      </c>
      <c r="G78" s="6">
        <v>26</v>
      </c>
      <c r="H78" s="8">
        <v>0</v>
      </c>
      <c r="I78" s="3">
        <v>23.6</v>
      </c>
      <c r="J78" s="8">
        <v>2.2999999999999998</v>
      </c>
      <c r="K78" s="8">
        <v>0</v>
      </c>
      <c r="L78" s="10">
        <v>0</v>
      </c>
      <c r="M78" s="9">
        <v>0.91119691119691115</v>
      </c>
      <c r="N78" s="9">
        <v>8.8803088803088792E-2</v>
      </c>
      <c r="O78" s="9">
        <v>0</v>
      </c>
      <c r="P78" s="8">
        <v>0</v>
      </c>
      <c r="Q78" s="3">
        <v>22.3</v>
      </c>
      <c r="R78" s="8">
        <v>0</v>
      </c>
      <c r="S78" s="8">
        <v>0</v>
      </c>
      <c r="T78" s="8">
        <v>0</v>
      </c>
      <c r="U78" s="26">
        <v>0</v>
      </c>
      <c r="V78" s="9">
        <v>0.85769230769230775</v>
      </c>
      <c r="W78" s="26">
        <v>0</v>
      </c>
      <c r="X78" s="26">
        <v>0</v>
      </c>
      <c r="Y78" s="26">
        <v>0</v>
      </c>
      <c r="Z78" s="3">
        <v>1</v>
      </c>
      <c r="AA78" s="3">
        <v>8</v>
      </c>
      <c r="AB78" s="28">
        <v>1</v>
      </c>
      <c r="AC78" s="3">
        <v>3</v>
      </c>
      <c r="AD78" s="6">
        <v>2.3076923076923075</v>
      </c>
      <c r="AE78" s="6">
        <v>18.46153846153846</v>
      </c>
      <c r="AF78" s="29">
        <v>2.3076923076923075</v>
      </c>
      <c r="AG78" s="6">
        <v>6.9230769230769225</v>
      </c>
    </row>
    <row r="79" spans="1:33" s="16" customFormat="1" x14ac:dyDescent="0.2">
      <c r="A79" s="13" t="s">
        <v>9</v>
      </c>
      <c r="B79" s="14" t="s">
        <v>74</v>
      </c>
      <c r="C79" s="13" t="s">
        <v>57</v>
      </c>
      <c r="D79" s="13" t="s">
        <v>58</v>
      </c>
      <c r="E79" s="15">
        <v>43335</v>
      </c>
      <c r="F79" s="16">
        <v>36</v>
      </c>
      <c r="G79" s="17">
        <v>30.2</v>
      </c>
      <c r="H79" s="18">
        <v>0</v>
      </c>
      <c r="I79" s="13">
        <v>27.7</v>
      </c>
      <c r="J79" s="18">
        <v>2.5</v>
      </c>
      <c r="K79" s="18">
        <v>0</v>
      </c>
      <c r="L79" s="20">
        <v>0</v>
      </c>
      <c r="M79" s="19">
        <v>0.91721854304635764</v>
      </c>
      <c r="N79" s="19">
        <v>8.2781456953642391E-2</v>
      </c>
      <c r="O79" s="19">
        <v>0</v>
      </c>
      <c r="P79" s="18">
        <v>0</v>
      </c>
      <c r="Q79" s="13">
        <v>17.399999999999999</v>
      </c>
      <c r="R79" s="18">
        <v>0</v>
      </c>
      <c r="S79" s="18">
        <v>0</v>
      </c>
      <c r="T79" s="18">
        <v>0</v>
      </c>
      <c r="U79" s="27">
        <v>0</v>
      </c>
      <c r="V79" s="19">
        <v>0.57615894039735094</v>
      </c>
      <c r="W79" s="27">
        <v>0</v>
      </c>
      <c r="X79" s="27">
        <v>0</v>
      </c>
      <c r="Y79" s="27">
        <v>0</v>
      </c>
      <c r="Z79" s="13">
        <v>1</v>
      </c>
      <c r="AA79" s="13">
        <v>3</v>
      </c>
      <c r="AB79" s="30">
        <v>1</v>
      </c>
      <c r="AC79" s="13">
        <v>0</v>
      </c>
      <c r="AD79" s="17">
        <v>1.9867549668874174</v>
      </c>
      <c r="AE79" s="17">
        <v>5.9602649006622519</v>
      </c>
      <c r="AF79" s="31">
        <v>1.9867549668874174</v>
      </c>
      <c r="AG79" s="17">
        <v>0</v>
      </c>
    </row>
    <row r="80" spans="1:33" x14ac:dyDescent="0.2">
      <c r="A80" s="3" t="s">
        <v>9</v>
      </c>
      <c r="B80" s="7" t="s">
        <v>54</v>
      </c>
      <c r="C80" s="3" t="s">
        <v>63</v>
      </c>
      <c r="D80" s="3" t="s">
        <v>56</v>
      </c>
      <c r="E80" s="2">
        <v>43322</v>
      </c>
      <c r="F80" s="1">
        <v>19</v>
      </c>
      <c r="G80" s="6">
        <v>10.4</v>
      </c>
      <c r="H80" s="8">
        <v>0</v>
      </c>
      <c r="I80" s="8">
        <v>10.4</v>
      </c>
      <c r="J80" s="8">
        <v>0</v>
      </c>
      <c r="K80" s="8">
        <v>0</v>
      </c>
      <c r="L80" s="9">
        <v>0</v>
      </c>
      <c r="M80" s="9">
        <v>1</v>
      </c>
      <c r="N80" s="9">
        <v>0</v>
      </c>
      <c r="O80" s="10">
        <v>0</v>
      </c>
      <c r="P80" s="8">
        <v>0</v>
      </c>
      <c r="Q80" s="8">
        <v>4.5</v>
      </c>
      <c r="R80" s="8">
        <v>0</v>
      </c>
      <c r="S80" s="8">
        <v>0</v>
      </c>
      <c r="T80" s="8">
        <v>0</v>
      </c>
      <c r="U80" s="26">
        <v>0</v>
      </c>
      <c r="V80" s="9">
        <v>0.43269230769230765</v>
      </c>
      <c r="W80" s="26">
        <v>0</v>
      </c>
      <c r="X80" s="9">
        <v>0</v>
      </c>
      <c r="Y80" s="26">
        <v>0</v>
      </c>
      <c r="Z80" s="3">
        <v>1</v>
      </c>
      <c r="AA80" s="3">
        <v>2</v>
      </c>
      <c r="AB80" s="28">
        <v>0</v>
      </c>
      <c r="AC80" s="3">
        <v>2</v>
      </c>
      <c r="AD80" s="6">
        <v>5.7692307692307692</v>
      </c>
      <c r="AE80" s="6">
        <v>11.538461538461538</v>
      </c>
      <c r="AF80" s="29">
        <v>0</v>
      </c>
      <c r="AG80" s="6">
        <v>11.538461538461538</v>
      </c>
    </row>
    <row r="81" spans="1:33" x14ac:dyDescent="0.2">
      <c r="A81" s="3" t="s">
        <v>9</v>
      </c>
      <c r="B81" s="7" t="s">
        <v>54</v>
      </c>
      <c r="C81" s="3" t="s">
        <v>63</v>
      </c>
      <c r="D81" s="3" t="s">
        <v>56</v>
      </c>
      <c r="E81" s="2">
        <v>43307</v>
      </c>
      <c r="F81" s="1">
        <v>27</v>
      </c>
      <c r="G81" s="6">
        <v>26.1</v>
      </c>
      <c r="H81" s="8">
        <v>0</v>
      </c>
      <c r="I81" s="8">
        <v>26.1</v>
      </c>
      <c r="J81" s="8">
        <v>0</v>
      </c>
      <c r="K81" s="8">
        <v>0</v>
      </c>
      <c r="L81" s="9">
        <v>0</v>
      </c>
      <c r="M81" s="9">
        <v>1</v>
      </c>
      <c r="N81" s="9">
        <v>0</v>
      </c>
      <c r="O81" s="10">
        <v>0</v>
      </c>
      <c r="P81" s="8">
        <v>0</v>
      </c>
      <c r="Q81" s="8">
        <v>18</v>
      </c>
      <c r="R81" s="8">
        <v>0</v>
      </c>
      <c r="S81" s="8">
        <v>0</v>
      </c>
      <c r="T81" s="8">
        <v>0</v>
      </c>
      <c r="U81" s="26">
        <v>0</v>
      </c>
      <c r="V81" s="9">
        <v>0.68965517241379304</v>
      </c>
      <c r="W81" s="26">
        <v>0</v>
      </c>
      <c r="X81" s="9">
        <v>0</v>
      </c>
      <c r="Y81" s="26">
        <v>0</v>
      </c>
      <c r="Z81" s="3">
        <v>0</v>
      </c>
      <c r="AA81" s="3">
        <v>4</v>
      </c>
      <c r="AB81" s="28">
        <v>0</v>
      </c>
      <c r="AC81" s="3">
        <v>4</v>
      </c>
      <c r="AD81" s="6">
        <v>0</v>
      </c>
      <c r="AE81" s="6">
        <v>9.1954022988505741</v>
      </c>
      <c r="AF81" s="29">
        <v>0</v>
      </c>
      <c r="AG81" s="6">
        <v>9.1954022988505741</v>
      </c>
    </row>
    <row r="82" spans="1:33" x14ac:dyDescent="0.2">
      <c r="A82" s="3" t="s">
        <v>9</v>
      </c>
      <c r="B82" s="7" t="s">
        <v>54</v>
      </c>
      <c r="C82" s="3" t="s">
        <v>63</v>
      </c>
      <c r="D82" s="3" t="s">
        <v>56</v>
      </c>
      <c r="E82" s="2">
        <v>43322</v>
      </c>
      <c r="F82" s="1">
        <v>35</v>
      </c>
      <c r="G82" s="6">
        <v>29.1</v>
      </c>
      <c r="H82" s="8">
        <v>0</v>
      </c>
      <c r="I82" s="8">
        <v>29.1</v>
      </c>
      <c r="J82" s="8">
        <v>0</v>
      </c>
      <c r="K82" s="8">
        <v>0</v>
      </c>
      <c r="L82" s="9">
        <v>0</v>
      </c>
      <c r="M82" s="9">
        <v>1</v>
      </c>
      <c r="N82" s="9">
        <v>0</v>
      </c>
      <c r="O82" s="10">
        <v>0</v>
      </c>
      <c r="P82" s="8">
        <v>0</v>
      </c>
      <c r="Q82" s="8">
        <v>19.3</v>
      </c>
      <c r="R82" s="8">
        <v>0</v>
      </c>
      <c r="S82" s="8">
        <v>0</v>
      </c>
      <c r="T82" s="8">
        <v>0</v>
      </c>
      <c r="U82" s="26">
        <v>0</v>
      </c>
      <c r="V82" s="9">
        <v>0.66323024054982815</v>
      </c>
      <c r="W82" s="26">
        <v>0</v>
      </c>
      <c r="X82" s="9">
        <v>0</v>
      </c>
      <c r="Y82" s="26">
        <v>0</v>
      </c>
      <c r="Z82" s="3">
        <v>0</v>
      </c>
      <c r="AA82" s="3">
        <v>6</v>
      </c>
      <c r="AB82" s="28">
        <v>0</v>
      </c>
      <c r="AC82" s="3">
        <v>2</v>
      </c>
      <c r="AD82" s="6">
        <v>0</v>
      </c>
      <c r="AE82" s="6">
        <v>12.371134020618555</v>
      </c>
      <c r="AF82" s="29">
        <v>0</v>
      </c>
      <c r="AG82" s="6">
        <v>4.1237113402061851</v>
      </c>
    </row>
    <row r="83" spans="1:33" x14ac:dyDescent="0.2">
      <c r="A83" s="3" t="s">
        <v>9</v>
      </c>
      <c r="B83" s="7" t="s">
        <v>54</v>
      </c>
      <c r="C83" s="3" t="s">
        <v>63</v>
      </c>
      <c r="D83" s="3" t="s">
        <v>56</v>
      </c>
      <c r="E83" s="2">
        <v>43305</v>
      </c>
      <c r="F83" s="1">
        <v>49</v>
      </c>
      <c r="G83" s="6">
        <v>41</v>
      </c>
      <c r="H83" s="8">
        <v>0</v>
      </c>
      <c r="I83" s="8">
        <v>37.299999999999997</v>
      </c>
      <c r="J83" s="8">
        <v>3.6</v>
      </c>
      <c r="K83" s="8">
        <v>0</v>
      </c>
      <c r="L83" s="9">
        <v>0</v>
      </c>
      <c r="M83" s="9">
        <v>0.91198044009779944</v>
      </c>
      <c r="N83" s="9">
        <v>8.8019559902200492E-2</v>
      </c>
      <c r="O83" s="10">
        <v>0</v>
      </c>
      <c r="P83" s="8">
        <v>0</v>
      </c>
      <c r="Q83" s="8">
        <v>38.9</v>
      </c>
      <c r="R83" s="8">
        <v>0</v>
      </c>
      <c r="S83" s="8">
        <v>0</v>
      </c>
      <c r="T83" s="8">
        <v>0</v>
      </c>
      <c r="U83" s="26">
        <v>0</v>
      </c>
      <c r="V83" s="9">
        <v>0.948780487804878</v>
      </c>
      <c r="W83" s="26">
        <v>0</v>
      </c>
      <c r="X83" s="9">
        <v>0</v>
      </c>
      <c r="Y83" s="26">
        <v>0</v>
      </c>
      <c r="Z83" s="3">
        <v>3</v>
      </c>
      <c r="AA83" s="3">
        <v>4</v>
      </c>
      <c r="AB83" s="28">
        <v>1</v>
      </c>
      <c r="AC83" s="3">
        <v>1</v>
      </c>
      <c r="AD83" s="6">
        <v>4.3902439024390247</v>
      </c>
      <c r="AE83" s="6">
        <v>5.8536585365853657</v>
      </c>
      <c r="AF83" s="29">
        <v>1.4634146341463414</v>
      </c>
      <c r="AG83" s="6">
        <v>1.4634146341463414</v>
      </c>
    </row>
    <row r="84" spans="1:33" s="16" customFormat="1" x14ac:dyDescent="0.2">
      <c r="A84" s="13" t="s">
        <v>9</v>
      </c>
      <c r="B84" s="14" t="s">
        <v>54</v>
      </c>
      <c r="C84" s="13" t="s">
        <v>63</v>
      </c>
      <c r="D84" s="13" t="s">
        <v>56</v>
      </c>
      <c r="E84" s="15">
        <v>43305</v>
      </c>
      <c r="F84" s="16">
        <v>98</v>
      </c>
      <c r="G84" s="17">
        <v>78.5</v>
      </c>
      <c r="H84" s="18">
        <v>0</v>
      </c>
      <c r="I84" s="18">
        <v>77.7</v>
      </c>
      <c r="J84" s="18">
        <v>0.8</v>
      </c>
      <c r="K84" s="18">
        <v>0</v>
      </c>
      <c r="L84" s="19">
        <v>0</v>
      </c>
      <c r="M84" s="19">
        <v>0.98980891719745223</v>
      </c>
      <c r="N84" s="19">
        <v>1.0191082802547772E-2</v>
      </c>
      <c r="O84" s="20">
        <v>0</v>
      </c>
      <c r="P84" s="18">
        <v>0</v>
      </c>
      <c r="Q84" s="18">
        <v>70.3</v>
      </c>
      <c r="R84" s="18">
        <v>0</v>
      </c>
      <c r="S84" s="18">
        <v>0</v>
      </c>
      <c r="T84" s="18">
        <v>0</v>
      </c>
      <c r="U84" s="27">
        <v>0</v>
      </c>
      <c r="V84" s="19">
        <v>0.89554140127388526</v>
      </c>
      <c r="W84" s="27">
        <v>0</v>
      </c>
      <c r="X84" s="19">
        <v>0</v>
      </c>
      <c r="Y84" s="27">
        <v>0</v>
      </c>
      <c r="Z84" s="13">
        <v>4</v>
      </c>
      <c r="AA84" s="13">
        <v>16</v>
      </c>
      <c r="AB84" s="30">
        <v>1</v>
      </c>
      <c r="AC84" s="13">
        <v>3</v>
      </c>
      <c r="AD84" s="17">
        <v>3.057324840764331</v>
      </c>
      <c r="AE84" s="17">
        <v>12.229299363057324</v>
      </c>
      <c r="AF84" s="31">
        <v>0.76433121019108274</v>
      </c>
      <c r="AG84" s="17">
        <v>2.2929936305732483</v>
      </c>
    </row>
    <row r="85" spans="1:33" x14ac:dyDescent="0.2">
      <c r="A85" s="3" t="s">
        <v>9</v>
      </c>
      <c r="B85" s="7" t="s">
        <v>60</v>
      </c>
      <c r="C85" s="3" t="s">
        <v>61</v>
      </c>
      <c r="D85" s="3" t="s">
        <v>62</v>
      </c>
      <c r="E85" s="2">
        <v>43263</v>
      </c>
      <c r="F85" s="1">
        <v>27</v>
      </c>
      <c r="G85" s="6">
        <v>7.6</v>
      </c>
      <c r="H85" s="8">
        <v>0</v>
      </c>
      <c r="I85" s="8">
        <v>7.6</v>
      </c>
      <c r="J85" s="8">
        <v>0</v>
      </c>
      <c r="K85" s="8">
        <v>0</v>
      </c>
      <c r="L85" s="10">
        <v>0</v>
      </c>
      <c r="M85" s="9">
        <v>1</v>
      </c>
      <c r="N85" s="9">
        <v>0</v>
      </c>
      <c r="O85" s="10">
        <v>0</v>
      </c>
      <c r="P85" s="8">
        <v>0</v>
      </c>
      <c r="Q85" s="8">
        <v>2.9</v>
      </c>
      <c r="R85" s="8">
        <v>0</v>
      </c>
      <c r="S85" s="8">
        <v>0</v>
      </c>
      <c r="T85" s="8">
        <v>0</v>
      </c>
      <c r="U85" s="26">
        <v>0</v>
      </c>
      <c r="V85" s="9">
        <v>0.38157894736842107</v>
      </c>
      <c r="W85" s="26">
        <v>0</v>
      </c>
      <c r="X85" s="26">
        <v>0</v>
      </c>
      <c r="Y85" s="26">
        <v>0</v>
      </c>
      <c r="Z85" s="5">
        <v>1</v>
      </c>
      <c r="AA85" s="5">
        <v>3</v>
      </c>
      <c r="AB85" s="28">
        <v>0</v>
      </c>
      <c r="AC85" s="5">
        <v>2</v>
      </c>
      <c r="AD85" s="6">
        <v>7.8947368421052646</v>
      </c>
      <c r="AE85" s="6">
        <v>23.684210526315791</v>
      </c>
      <c r="AF85" s="29">
        <v>0</v>
      </c>
      <c r="AG85" s="6">
        <v>15.789473684210529</v>
      </c>
    </row>
    <row r="86" spans="1:33" x14ac:dyDescent="0.2">
      <c r="A86" s="3" t="s">
        <v>9</v>
      </c>
      <c r="B86" s="7" t="s">
        <v>60</v>
      </c>
      <c r="C86" s="3" t="s">
        <v>61</v>
      </c>
      <c r="D86" s="3" t="s">
        <v>62</v>
      </c>
      <c r="E86" s="2">
        <v>43286</v>
      </c>
      <c r="F86" s="1">
        <v>38</v>
      </c>
      <c r="G86" s="6">
        <v>11.5</v>
      </c>
      <c r="H86" s="8">
        <v>0</v>
      </c>
      <c r="I86" s="8">
        <v>11.5</v>
      </c>
      <c r="J86" s="8">
        <v>0</v>
      </c>
      <c r="K86" s="8">
        <v>0</v>
      </c>
      <c r="L86" s="10">
        <v>0</v>
      </c>
      <c r="M86" s="9">
        <v>1</v>
      </c>
      <c r="N86" s="9">
        <v>0</v>
      </c>
      <c r="O86" s="10">
        <v>0</v>
      </c>
      <c r="P86" s="8">
        <v>0</v>
      </c>
      <c r="Q86" s="8">
        <v>7.5</v>
      </c>
      <c r="R86" s="8">
        <v>0</v>
      </c>
      <c r="S86" s="8">
        <v>0</v>
      </c>
      <c r="T86" s="8">
        <v>0</v>
      </c>
      <c r="U86" s="26">
        <v>0</v>
      </c>
      <c r="V86" s="9">
        <v>0.65217391304347827</v>
      </c>
      <c r="W86" s="26">
        <v>0</v>
      </c>
      <c r="X86" s="26">
        <v>0</v>
      </c>
      <c r="Y86" s="26">
        <v>0</v>
      </c>
      <c r="Z86" s="5">
        <v>1</v>
      </c>
      <c r="AA86" s="5">
        <v>2</v>
      </c>
      <c r="AB86" s="28">
        <v>0</v>
      </c>
      <c r="AC86" s="5">
        <v>1</v>
      </c>
      <c r="AD86" s="6">
        <v>5.2173913043478262</v>
      </c>
      <c r="AE86" s="6">
        <v>10.434782608695652</v>
      </c>
      <c r="AF86" s="29">
        <v>0</v>
      </c>
      <c r="AG86" s="6">
        <v>5.2173913043478262</v>
      </c>
    </row>
    <row r="87" spans="1:33" x14ac:dyDescent="0.2">
      <c r="A87" s="3" t="s">
        <v>9</v>
      </c>
      <c r="B87" s="7" t="s">
        <v>60</v>
      </c>
      <c r="C87" s="3" t="s">
        <v>61</v>
      </c>
      <c r="D87" s="3" t="s">
        <v>62</v>
      </c>
      <c r="E87" s="2">
        <v>43293</v>
      </c>
      <c r="F87" s="1">
        <v>34</v>
      </c>
      <c r="G87" s="6">
        <v>26.1</v>
      </c>
      <c r="H87" s="8">
        <v>0</v>
      </c>
      <c r="I87" s="8">
        <v>26.1</v>
      </c>
      <c r="J87" s="8">
        <v>0</v>
      </c>
      <c r="K87" s="8">
        <v>0</v>
      </c>
      <c r="L87" s="10">
        <v>0</v>
      </c>
      <c r="M87" s="9">
        <v>1</v>
      </c>
      <c r="N87" s="9">
        <v>0</v>
      </c>
      <c r="O87" s="10">
        <v>0</v>
      </c>
      <c r="P87" s="8">
        <v>0</v>
      </c>
      <c r="Q87" s="8">
        <v>19.100000000000001</v>
      </c>
      <c r="R87" s="8">
        <v>0</v>
      </c>
      <c r="S87" s="8">
        <v>0</v>
      </c>
      <c r="T87" s="8">
        <v>0</v>
      </c>
      <c r="U87" s="26">
        <v>0</v>
      </c>
      <c r="V87" s="9">
        <v>0.73180076628352497</v>
      </c>
      <c r="W87" s="26">
        <v>0</v>
      </c>
      <c r="X87" s="26">
        <v>0</v>
      </c>
      <c r="Y87" s="26">
        <v>0</v>
      </c>
      <c r="Z87" s="5">
        <v>1</v>
      </c>
      <c r="AA87" s="5">
        <v>6</v>
      </c>
      <c r="AB87" s="28">
        <v>0</v>
      </c>
      <c r="AC87" s="5">
        <v>1</v>
      </c>
      <c r="AD87" s="6">
        <v>2.2988505747126435</v>
      </c>
      <c r="AE87" s="6">
        <v>13.793103448275863</v>
      </c>
      <c r="AF87" s="29">
        <v>0</v>
      </c>
      <c r="AG87" s="6">
        <v>2.2988505747126435</v>
      </c>
    </row>
    <row r="88" spans="1:33" x14ac:dyDescent="0.2">
      <c r="A88" s="3" t="s">
        <v>9</v>
      </c>
      <c r="B88" s="7" t="s">
        <v>60</v>
      </c>
      <c r="C88" s="3" t="s">
        <v>61</v>
      </c>
      <c r="D88" s="3" t="s">
        <v>62</v>
      </c>
      <c r="E88" s="2">
        <v>43293</v>
      </c>
      <c r="F88" s="1">
        <v>117</v>
      </c>
      <c r="G88" s="6">
        <v>84.3</v>
      </c>
      <c r="H88" s="8">
        <v>0</v>
      </c>
      <c r="I88" s="8">
        <v>82.2</v>
      </c>
      <c r="J88" s="8">
        <v>2.1</v>
      </c>
      <c r="K88" s="8">
        <v>0</v>
      </c>
      <c r="L88" s="10">
        <v>0</v>
      </c>
      <c r="M88" s="9">
        <v>0.97508896797153033</v>
      </c>
      <c r="N88" s="9">
        <v>2.4911032028469754E-2</v>
      </c>
      <c r="O88" s="10">
        <v>0</v>
      </c>
      <c r="P88" s="8">
        <v>0</v>
      </c>
      <c r="Q88" s="8">
        <v>70.8</v>
      </c>
      <c r="R88" s="8">
        <v>0</v>
      </c>
      <c r="S88" s="8">
        <v>0</v>
      </c>
      <c r="T88" s="8">
        <v>0</v>
      </c>
      <c r="U88" s="26">
        <v>0</v>
      </c>
      <c r="V88" s="9">
        <v>0.83985765124555156</v>
      </c>
      <c r="W88" s="26">
        <v>0</v>
      </c>
      <c r="X88" s="26">
        <v>0</v>
      </c>
      <c r="Y88" s="26">
        <v>0</v>
      </c>
      <c r="Z88" s="5">
        <v>3</v>
      </c>
      <c r="AA88" s="5">
        <v>12</v>
      </c>
      <c r="AB88" s="28">
        <v>1</v>
      </c>
      <c r="AC88" s="5">
        <v>2</v>
      </c>
      <c r="AD88" s="6">
        <v>2.1352313167259784</v>
      </c>
      <c r="AE88" s="6">
        <v>8.5409252669039137</v>
      </c>
      <c r="AF88" s="29">
        <v>0.71174377224199292</v>
      </c>
      <c r="AG88" s="6">
        <v>1.4234875444839858</v>
      </c>
    </row>
    <row r="89" spans="1:33" s="16" customFormat="1" x14ac:dyDescent="0.2">
      <c r="A89" s="13" t="s">
        <v>9</v>
      </c>
      <c r="B89" s="14" t="s">
        <v>60</v>
      </c>
      <c r="C89" s="13" t="s">
        <v>61</v>
      </c>
      <c r="D89" s="13" t="s">
        <v>62</v>
      </c>
      <c r="E89" s="15">
        <v>43294</v>
      </c>
      <c r="F89" s="16">
        <v>28</v>
      </c>
      <c r="G89" s="17">
        <v>20.6</v>
      </c>
      <c r="H89" s="18">
        <v>0</v>
      </c>
      <c r="I89" s="18">
        <v>20.6</v>
      </c>
      <c r="J89" s="18">
        <v>0</v>
      </c>
      <c r="K89" s="18">
        <v>0</v>
      </c>
      <c r="L89" s="20">
        <v>0</v>
      </c>
      <c r="M89" s="19">
        <v>1</v>
      </c>
      <c r="N89" s="19">
        <v>0</v>
      </c>
      <c r="O89" s="20">
        <v>0</v>
      </c>
      <c r="P89" s="18">
        <v>0</v>
      </c>
      <c r="Q89" s="18">
        <v>14</v>
      </c>
      <c r="R89" s="18">
        <v>0</v>
      </c>
      <c r="S89" s="18">
        <v>0</v>
      </c>
      <c r="T89" s="18">
        <v>0</v>
      </c>
      <c r="U89" s="27">
        <v>0</v>
      </c>
      <c r="V89" s="19">
        <v>0.67961165048543681</v>
      </c>
      <c r="W89" s="27">
        <v>0</v>
      </c>
      <c r="X89" s="27">
        <v>0</v>
      </c>
      <c r="Y89" s="27">
        <v>0</v>
      </c>
      <c r="Z89" s="21">
        <v>2</v>
      </c>
      <c r="AA89" s="21">
        <v>4</v>
      </c>
      <c r="AB89" s="30">
        <v>0</v>
      </c>
      <c r="AC89" s="21">
        <v>0</v>
      </c>
      <c r="AD89" s="17">
        <v>5.8252427184466011</v>
      </c>
      <c r="AE89" s="17">
        <v>11.650485436893202</v>
      </c>
      <c r="AF89" s="31">
        <v>0</v>
      </c>
      <c r="AG89" s="17">
        <v>0</v>
      </c>
    </row>
    <row r="90" spans="1:33" x14ac:dyDescent="0.2">
      <c r="A90" s="3" t="s">
        <v>9</v>
      </c>
      <c r="B90" s="7" t="s">
        <v>54</v>
      </c>
      <c r="C90" s="3" t="s">
        <v>64</v>
      </c>
      <c r="D90" s="3" t="s">
        <v>65</v>
      </c>
      <c r="E90" s="2">
        <v>44139</v>
      </c>
      <c r="F90" s="35" t="s">
        <v>73</v>
      </c>
      <c r="G90" s="6">
        <v>26</v>
      </c>
      <c r="H90" s="8">
        <v>0</v>
      </c>
      <c r="I90" s="8">
        <v>7.4</v>
      </c>
      <c r="J90" s="8">
        <v>18.600000000000001</v>
      </c>
      <c r="K90" s="8">
        <v>0</v>
      </c>
      <c r="L90" s="36">
        <v>0</v>
      </c>
      <c r="M90" s="36">
        <v>0.2846153846153846</v>
      </c>
      <c r="N90" s="36">
        <v>0.7153846153846154</v>
      </c>
      <c r="O90" s="36">
        <v>0</v>
      </c>
      <c r="P90" s="8">
        <v>0</v>
      </c>
      <c r="Q90" s="8">
        <v>23</v>
      </c>
      <c r="R90" s="8">
        <v>14</v>
      </c>
      <c r="S90" s="8">
        <v>0</v>
      </c>
      <c r="T90" s="8">
        <v>1.6</v>
      </c>
      <c r="U90" s="9">
        <v>0</v>
      </c>
      <c r="V90" s="9">
        <v>0.88461538461538458</v>
      </c>
      <c r="W90" s="9">
        <v>0.53846153846153844</v>
      </c>
      <c r="X90" s="9">
        <v>0</v>
      </c>
      <c r="Y90" s="9">
        <v>6.1538461538461542E-2</v>
      </c>
      <c r="Z90" s="3">
        <v>1</v>
      </c>
      <c r="AA90" s="3">
        <v>0</v>
      </c>
      <c r="AB90" s="3">
        <v>1</v>
      </c>
      <c r="AC90" s="3">
        <v>0</v>
      </c>
      <c r="AD90" s="6">
        <v>2.3076923076923075</v>
      </c>
      <c r="AE90" s="6">
        <v>0</v>
      </c>
      <c r="AF90" s="6">
        <v>2.3076923076923075</v>
      </c>
      <c r="AG90" s="6">
        <v>0</v>
      </c>
    </row>
    <row r="91" spans="1:33" x14ac:dyDescent="0.2">
      <c r="A91" s="3" t="s">
        <v>9</v>
      </c>
      <c r="B91" s="7" t="s">
        <v>54</v>
      </c>
      <c r="C91" s="3" t="s">
        <v>64</v>
      </c>
      <c r="D91" s="3" t="s">
        <v>65</v>
      </c>
      <c r="E91" s="2">
        <v>44139</v>
      </c>
      <c r="F91" s="35" t="s">
        <v>73</v>
      </c>
      <c r="G91" s="6">
        <v>8.4</v>
      </c>
      <c r="H91" s="8">
        <v>0</v>
      </c>
      <c r="I91" s="8">
        <v>8.4</v>
      </c>
      <c r="J91" s="8">
        <v>0</v>
      </c>
      <c r="K91" s="8">
        <v>0</v>
      </c>
      <c r="L91" s="36">
        <v>0</v>
      </c>
      <c r="M91" s="36">
        <v>1</v>
      </c>
      <c r="N91" s="36">
        <v>0</v>
      </c>
      <c r="O91" s="36">
        <v>0</v>
      </c>
      <c r="P91" s="8">
        <v>0</v>
      </c>
      <c r="Q91" s="8">
        <v>7.1</v>
      </c>
      <c r="R91" s="8">
        <v>0</v>
      </c>
      <c r="S91" s="8">
        <v>0</v>
      </c>
      <c r="T91" s="8">
        <v>0</v>
      </c>
      <c r="U91" s="9">
        <v>0</v>
      </c>
      <c r="V91" s="9">
        <v>0.84523809523809512</v>
      </c>
      <c r="W91" s="9">
        <v>0</v>
      </c>
      <c r="X91" s="9">
        <v>0</v>
      </c>
      <c r="Y91" s="9">
        <v>0</v>
      </c>
      <c r="Z91" s="3">
        <v>0</v>
      </c>
      <c r="AA91" s="3">
        <v>1</v>
      </c>
      <c r="AB91" s="3">
        <v>0</v>
      </c>
      <c r="AC91" s="3">
        <v>0</v>
      </c>
      <c r="AD91" s="6">
        <v>0</v>
      </c>
      <c r="AE91" s="6">
        <v>7.1428571428571423</v>
      </c>
      <c r="AF91" s="6">
        <v>0</v>
      </c>
      <c r="AG91" s="6">
        <v>0</v>
      </c>
    </row>
    <row r="92" spans="1:33" x14ac:dyDescent="0.2">
      <c r="A92" s="3" t="s">
        <v>9</v>
      </c>
      <c r="B92" s="7" t="s">
        <v>54</v>
      </c>
      <c r="C92" s="3" t="s">
        <v>64</v>
      </c>
      <c r="D92" s="3" t="s">
        <v>65</v>
      </c>
      <c r="E92" s="2">
        <v>44139</v>
      </c>
      <c r="F92" s="35" t="s">
        <v>73</v>
      </c>
      <c r="G92" s="6">
        <v>17.8</v>
      </c>
      <c r="H92" s="8">
        <v>0</v>
      </c>
      <c r="I92" s="8">
        <v>17.8</v>
      </c>
      <c r="J92" s="8">
        <v>0</v>
      </c>
      <c r="K92" s="8">
        <v>0</v>
      </c>
      <c r="L92" s="36">
        <v>0</v>
      </c>
      <c r="M92" s="36">
        <v>1</v>
      </c>
      <c r="N92" s="36">
        <v>0</v>
      </c>
      <c r="O92" s="36">
        <v>0</v>
      </c>
      <c r="P92" s="8">
        <v>0</v>
      </c>
      <c r="Q92" s="8">
        <v>14.6</v>
      </c>
      <c r="R92" s="8">
        <v>0</v>
      </c>
      <c r="S92" s="8">
        <v>0</v>
      </c>
      <c r="T92" s="8">
        <v>0</v>
      </c>
      <c r="U92" s="9">
        <v>0</v>
      </c>
      <c r="V92" s="9">
        <v>0.82022471910112349</v>
      </c>
      <c r="W92" s="9">
        <v>0</v>
      </c>
      <c r="X92" s="9">
        <v>0</v>
      </c>
      <c r="Y92" s="9">
        <v>0</v>
      </c>
      <c r="Z92" s="3">
        <v>0</v>
      </c>
      <c r="AA92" s="3">
        <v>3</v>
      </c>
      <c r="AB92" s="3">
        <v>0</v>
      </c>
      <c r="AC92" s="3">
        <v>0</v>
      </c>
      <c r="AD92" s="6">
        <v>0</v>
      </c>
      <c r="AE92" s="6">
        <v>10.112359550561797</v>
      </c>
      <c r="AF92" s="6">
        <v>0</v>
      </c>
      <c r="AG92" s="6">
        <v>0</v>
      </c>
    </row>
    <row r="93" spans="1:33" x14ac:dyDescent="0.2">
      <c r="A93" s="3" t="s">
        <v>9</v>
      </c>
      <c r="B93" s="7" t="s">
        <v>54</v>
      </c>
      <c r="C93" s="3" t="s">
        <v>64</v>
      </c>
      <c r="D93" s="3" t="s">
        <v>65</v>
      </c>
      <c r="E93" s="2">
        <v>44143</v>
      </c>
      <c r="F93" s="35" t="s">
        <v>73</v>
      </c>
      <c r="G93" s="6">
        <v>21.7</v>
      </c>
      <c r="H93" s="8">
        <v>0</v>
      </c>
      <c r="I93" s="8">
        <v>21.7</v>
      </c>
      <c r="J93" s="8">
        <v>0</v>
      </c>
      <c r="K93" s="8">
        <v>0</v>
      </c>
      <c r="L93" s="36">
        <v>0</v>
      </c>
      <c r="M93" s="36">
        <v>1</v>
      </c>
      <c r="N93" s="36">
        <v>0</v>
      </c>
      <c r="O93" s="36">
        <v>0</v>
      </c>
      <c r="P93" s="8">
        <v>0</v>
      </c>
      <c r="Q93" s="8">
        <v>21.7</v>
      </c>
      <c r="R93" s="8">
        <v>0</v>
      </c>
      <c r="S93" s="8">
        <v>0</v>
      </c>
      <c r="T93" s="8">
        <v>0</v>
      </c>
      <c r="U93" s="9">
        <v>0</v>
      </c>
      <c r="V93" s="9">
        <v>1</v>
      </c>
      <c r="W93" s="9">
        <v>0</v>
      </c>
      <c r="X93" s="9">
        <v>0</v>
      </c>
      <c r="Y93" s="9">
        <v>0</v>
      </c>
      <c r="Z93" s="3">
        <v>1</v>
      </c>
      <c r="AA93" s="3">
        <v>1</v>
      </c>
      <c r="AB93" s="3">
        <v>0</v>
      </c>
      <c r="AC93" s="3">
        <v>0</v>
      </c>
      <c r="AD93" s="6">
        <v>2.7649769585253456</v>
      </c>
      <c r="AE93" s="6">
        <v>2.7649769585253456</v>
      </c>
      <c r="AF93" s="6">
        <v>0</v>
      </c>
      <c r="AG93" s="6">
        <v>0</v>
      </c>
    </row>
  </sheetData>
  <autoFilter ref="A1:AG93" xr:uid="{DBCD7010-CB5C-4527-8758-DB719DA757E7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D1BB8-D392-4531-B6DB-5A576582FED8}">
  <dimension ref="A1:AF92"/>
  <sheetViews>
    <sheetView zoomScaleNormal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defaultRowHeight="12.75" x14ac:dyDescent="0.2"/>
  <cols>
    <col min="1" max="1" width="6" style="4" bestFit="1" customWidth="1"/>
    <col min="2" max="2" width="21.42578125" style="1" bestFit="1" customWidth="1"/>
    <col min="3" max="3" width="14.42578125" style="1" bestFit="1" customWidth="1"/>
    <col min="4" max="4" width="20.7109375" style="1" bestFit="1" customWidth="1"/>
    <col min="5" max="5" width="22" style="1" bestFit="1" customWidth="1"/>
    <col min="6" max="6" width="18.5703125" style="86" bestFit="1" customWidth="1"/>
    <col min="7" max="7" width="15.85546875" style="6" bestFit="1" customWidth="1"/>
    <col min="8" max="8" width="13.42578125" style="6" bestFit="1" customWidth="1"/>
    <col min="9" max="9" width="19.85546875" style="6" bestFit="1" customWidth="1"/>
    <col min="10" max="10" width="20.42578125" style="6" bestFit="1" customWidth="1"/>
    <col min="11" max="11" width="14.140625" style="26" bestFit="1" customWidth="1"/>
    <col min="12" max="12" width="11.85546875" style="26" bestFit="1" customWidth="1"/>
    <col min="13" max="13" width="18.140625" style="26" bestFit="1" customWidth="1"/>
    <col min="14" max="14" width="18.7109375" style="26" bestFit="1" customWidth="1"/>
    <col min="15" max="15" width="13.140625" style="6" bestFit="1" customWidth="1"/>
    <col min="16" max="16" width="20.42578125" style="6" bestFit="1" customWidth="1"/>
    <col min="17" max="17" width="14.85546875" style="6" bestFit="1" customWidth="1"/>
    <col min="18" max="18" width="14" style="6" bestFit="1" customWidth="1"/>
    <col min="19" max="19" width="13.7109375" style="6" bestFit="1" customWidth="1"/>
    <col min="20" max="20" width="11.5703125" style="26" bestFit="1" customWidth="1"/>
    <col min="21" max="21" width="18.7109375" style="26" bestFit="1" customWidth="1"/>
    <col min="22" max="22" width="13.28515625" style="26" bestFit="1" customWidth="1"/>
    <col min="23" max="23" width="12.42578125" style="93" bestFit="1" customWidth="1"/>
    <col min="24" max="24" width="12.140625" style="26" bestFit="1" customWidth="1"/>
    <col min="25" max="25" width="18.28515625" style="86" bestFit="1" customWidth="1"/>
    <col min="26" max="26" width="20.42578125" style="86" bestFit="1" customWidth="1"/>
    <col min="27" max="27" width="19.140625" style="86" bestFit="1" customWidth="1"/>
    <col min="28" max="28" width="21.7109375" style="86" bestFit="1" customWidth="1"/>
    <col min="29" max="29" width="22.42578125" style="6" bestFit="1" customWidth="1"/>
    <col min="30" max="30" width="24.5703125" style="6" bestFit="1" customWidth="1"/>
    <col min="31" max="31" width="23.28515625" style="6" bestFit="1" customWidth="1"/>
    <col min="32" max="32" width="25.85546875" style="6" bestFit="1" customWidth="1"/>
    <col min="33" max="16384" width="9.140625" style="73"/>
  </cols>
  <sheetData>
    <row r="1" spans="1:32" s="84" customFormat="1" x14ac:dyDescent="0.2">
      <c r="A1" s="78" t="s">
        <v>1</v>
      </c>
      <c r="B1" s="39" t="s">
        <v>20</v>
      </c>
      <c r="C1" s="39" t="s">
        <v>67</v>
      </c>
      <c r="D1" s="39" t="s">
        <v>66</v>
      </c>
      <c r="E1" s="79" t="s">
        <v>21</v>
      </c>
      <c r="F1" s="79" t="s">
        <v>22</v>
      </c>
      <c r="G1" s="76" t="s">
        <v>37</v>
      </c>
      <c r="H1" s="76" t="s">
        <v>38</v>
      </c>
      <c r="I1" s="76" t="s">
        <v>39</v>
      </c>
      <c r="J1" s="76" t="s">
        <v>40</v>
      </c>
      <c r="K1" s="80" t="s">
        <v>23</v>
      </c>
      <c r="L1" s="80" t="s">
        <v>24</v>
      </c>
      <c r="M1" s="80" t="s">
        <v>25</v>
      </c>
      <c r="N1" s="80" t="s">
        <v>26</v>
      </c>
      <c r="O1" s="76" t="s">
        <v>41</v>
      </c>
      <c r="P1" s="76" t="s">
        <v>42</v>
      </c>
      <c r="Q1" s="76" t="s">
        <v>43</v>
      </c>
      <c r="R1" s="76" t="s">
        <v>44</v>
      </c>
      <c r="S1" s="76" t="s">
        <v>45</v>
      </c>
      <c r="T1" s="80" t="s">
        <v>28</v>
      </c>
      <c r="U1" s="80" t="s">
        <v>27</v>
      </c>
      <c r="V1" s="80" t="s">
        <v>31</v>
      </c>
      <c r="W1" s="81" t="s">
        <v>29</v>
      </c>
      <c r="X1" s="80" t="s">
        <v>30</v>
      </c>
      <c r="Y1" s="82" t="s">
        <v>46</v>
      </c>
      <c r="Z1" s="82" t="s">
        <v>47</v>
      </c>
      <c r="AA1" s="82" t="s">
        <v>48</v>
      </c>
      <c r="AB1" s="82" t="s">
        <v>49</v>
      </c>
      <c r="AC1" s="37" t="s">
        <v>50</v>
      </c>
      <c r="AD1" s="83" t="s">
        <v>32</v>
      </c>
      <c r="AE1" s="83" t="s">
        <v>34</v>
      </c>
      <c r="AF1" s="83" t="s">
        <v>33</v>
      </c>
    </row>
    <row r="2" spans="1:32" x14ac:dyDescent="0.2">
      <c r="A2" s="4" t="s">
        <v>7</v>
      </c>
      <c r="B2" s="2" t="s">
        <v>12</v>
      </c>
      <c r="C2" s="85">
        <v>33</v>
      </c>
      <c r="D2" s="2">
        <v>43586</v>
      </c>
      <c r="E2" s="1">
        <v>30</v>
      </c>
      <c r="F2" s="86">
        <v>27.6</v>
      </c>
      <c r="G2" s="8">
        <v>16.100000000000001</v>
      </c>
      <c r="H2" s="8">
        <v>11.5</v>
      </c>
      <c r="I2" s="8">
        <v>0</v>
      </c>
      <c r="J2" s="8">
        <v>0</v>
      </c>
      <c r="K2" s="10">
        <v>0.58333333333333337</v>
      </c>
      <c r="L2" s="10">
        <v>0.41666666666666663</v>
      </c>
      <c r="M2" s="10">
        <v>0</v>
      </c>
      <c r="N2" s="10">
        <v>0</v>
      </c>
      <c r="O2" s="8">
        <v>0</v>
      </c>
      <c r="P2" s="8">
        <v>26.1</v>
      </c>
      <c r="Q2" s="8">
        <v>0</v>
      </c>
      <c r="R2" s="8">
        <v>0</v>
      </c>
      <c r="S2" s="8">
        <v>0</v>
      </c>
      <c r="T2" s="10">
        <v>0</v>
      </c>
      <c r="U2" s="10">
        <v>0.94565217391304346</v>
      </c>
      <c r="V2" s="10">
        <v>0</v>
      </c>
      <c r="W2" s="10">
        <v>0</v>
      </c>
      <c r="X2" s="10">
        <v>0</v>
      </c>
      <c r="Y2" s="5">
        <v>1</v>
      </c>
      <c r="Z2" s="5">
        <v>0</v>
      </c>
      <c r="AA2" s="3">
        <v>0</v>
      </c>
      <c r="AB2" s="3">
        <v>2</v>
      </c>
      <c r="AC2" s="6">
        <v>2.1739130434782608</v>
      </c>
      <c r="AD2" s="6">
        <v>0</v>
      </c>
      <c r="AE2" s="6">
        <v>0</v>
      </c>
      <c r="AF2" s="6">
        <v>4.3478260869565215</v>
      </c>
    </row>
    <row r="3" spans="1:32" x14ac:dyDescent="0.2">
      <c r="A3" s="4" t="s">
        <v>7</v>
      </c>
      <c r="B3" s="2" t="s">
        <v>12</v>
      </c>
      <c r="C3" s="88">
        <v>900</v>
      </c>
      <c r="D3" s="2">
        <v>43489</v>
      </c>
      <c r="E3" s="1">
        <v>31</v>
      </c>
      <c r="F3" s="86">
        <v>31.5</v>
      </c>
      <c r="G3" s="8">
        <v>5.2</v>
      </c>
      <c r="H3" s="8">
        <v>26.3</v>
      </c>
      <c r="I3" s="8">
        <v>0</v>
      </c>
      <c r="J3" s="8">
        <v>0</v>
      </c>
      <c r="K3" s="10">
        <v>0.16507936507936508</v>
      </c>
      <c r="L3" s="10">
        <v>0.83492063492063495</v>
      </c>
      <c r="M3" s="10">
        <v>0</v>
      </c>
      <c r="N3" s="10">
        <v>0</v>
      </c>
      <c r="O3" s="8">
        <v>0</v>
      </c>
      <c r="P3" s="8">
        <v>7</v>
      </c>
      <c r="Q3" s="8">
        <v>0</v>
      </c>
      <c r="R3" s="8">
        <v>17.399999999999999</v>
      </c>
      <c r="S3" s="8">
        <v>0</v>
      </c>
      <c r="T3" s="10">
        <v>0</v>
      </c>
      <c r="U3" s="10">
        <v>0.22222222222222221</v>
      </c>
      <c r="V3" s="10">
        <v>0</v>
      </c>
      <c r="W3" s="10">
        <v>0.55238095238095231</v>
      </c>
      <c r="X3" s="10">
        <v>0</v>
      </c>
      <c r="Y3" s="5">
        <v>0</v>
      </c>
      <c r="Z3" s="5">
        <v>0</v>
      </c>
      <c r="AA3" s="3">
        <v>0</v>
      </c>
      <c r="AB3" s="3">
        <v>2</v>
      </c>
      <c r="AC3" s="6">
        <v>0</v>
      </c>
      <c r="AD3" s="6">
        <v>0</v>
      </c>
      <c r="AE3" s="6">
        <v>0</v>
      </c>
      <c r="AF3" s="6">
        <v>3.8095238095238093</v>
      </c>
    </row>
    <row r="4" spans="1:32" x14ac:dyDescent="0.2">
      <c r="A4" s="4" t="s">
        <v>7</v>
      </c>
      <c r="B4" s="2" t="s">
        <v>12</v>
      </c>
      <c r="C4" s="85">
        <v>900</v>
      </c>
      <c r="D4" s="2">
        <v>43590</v>
      </c>
      <c r="E4" s="1">
        <v>37</v>
      </c>
      <c r="F4" s="86">
        <v>33.5</v>
      </c>
      <c r="G4" s="8">
        <v>10.5</v>
      </c>
      <c r="H4" s="8">
        <v>23</v>
      </c>
      <c r="I4" s="8">
        <v>0</v>
      </c>
      <c r="J4" s="8">
        <v>0</v>
      </c>
      <c r="K4" s="10">
        <v>0.31343283582089554</v>
      </c>
      <c r="L4" s="10">
        <v>0.68656716417910446</v>
      </c>
      <c r="M4" s="10">
        <v>0</v>
      </c>
      <c r="N4" s="10">
        <v>0</v>
      </c>
      <c r="O4" s="8">
        <v>0</v>
      </c>
      <c r="P4" s="8">
        <v>20.5</v>
      </c>
      <c r="Q4" s="8">
        <v>0</v>
      </c>
      <c r="R4" s="8">
        <v>7.8</v>
      </c>
      <c r="S4" s="8">
        <v>0</v>
      </c>
      <c r="T4" s="10">
        <v>0</v>
      </c>
      <c r="U4" s="10">
        <v>0.61194029850746268</v>
      </c>
      <c r="V4" s="10">
        <v>0</v>
      </c>
      <c r="W4" s="10">
        <v>0.23283582089552238</v>
      </c>
      <c r="X4" s="10">
        <v>0</v>
      </c>
      <c r="Y4" s="5">
        <v>1</v>
      </c>
      <c r="Z4" s="5">
        <v>0</v>
      </c>
      <c r="AA4" s="3">
        <v>0</v>
      </c>
      <c r="AB4" s="3">
        <v>0</v>
      </c>
      <c r="AC4" s="6">
        <v>1.791044776119403</v>
      </c>
      <c r="AD4" s="6">
        <v>0</v>
      </c>
      <c r="AE4" s="6">
        <v>0</v>
      </c>
      <c r="AF4" s="6">
        <v>0</v>
      </c>
    </row>
    <row r="5" spans="1:32" x14ac:dyDescent="0.2">
      <c r="A5" s="4" t="s">
        <v>7</v>
      </c>
      <c r="B5" s="2" t="s">
        <v>12</v>
      </c>
      <c r="C5" s="85">
        <v>100</v>
      </c>
      <c r="D5" s="2">
        <v>43466</v>
      </c>
      <c r="E5" s="1">
        <v>32</v>
      </c>
      <c r="F5" s="86">
        <v>34.4</v>
      </c>
      <c r="G5" s="8">
        <v>21</v>
      </c>
      <c r="H5" s="8">
        <v>13.4</v>
      </c>
      <c r="I5" s="8">
        <v>0</v>
      </c>
      <c r="J5" s="8">
        <v>0</v>
      </c>
      <c r="K5" s="10">
        <v>0.61046511627906974</v>
      </c>
      <c r="L5" s="10">
        <v>0.38953488372093026</v>
      </c>
      <c r="M5" s="10">
        <v>0</v>
      </c>
      <c r="N5" s="10">
        <v>0</v>
      </c>
      <c r="O5" s="8">
        <v>0</v>
      </c>
      <c r="P5" s="8">
        <v>15.8</v>
      </c>
      <c r="Q5" s="8">
        <v>0</v>
      </c>
      <c r="R5" s="8">
        <v>16.5</v>
      </c>
      <c r="S5" s="8">
        <v>0</v>
      </c>
      <c r="T5" s="10">
        <v>0</v>
      </c>
      <c r="U5" s="10">
        <v>0.45930232558139539</v>
      </c>
      <c r="V5" s="10">
        <v>0</v>
      </c>
      <c r="W5" s="10">
        <v>0.47965116279069769</v>
      </c>
      <c r="X5" s="10">
        <v>0</v>
      </c>
      <c r="Y5" s="5">
        <v>1</v>
      </c>
      <c r="Z5" s="5">
        <v>0</v>
      </c>
      <c r="AA5" s="3">
        <v>0</v>
      </c>
      <c r="AB5" s="3">
        <v>0</v>
      </c>
      <c r="AC5" s="6">
        <v>0</v>
      </c>
      <c r="AD5" s="6">
        <v>0</v>
      </c>
      <c r="AE5" s="6">
        <v>0</v>
      </c>
      <c r="AF5" s="6">
        <v>0</v>
      </c>
    </row>
    <row r="6" spans="1:32" x14ac:dyDescent="0.2">
      <c r="A6" s="4" t="s">
        <v>7</v>
      </c>
      <c r="B6" s="2" t="s">
        <v>12</v>
      </c>
      <c r="C6" s="85">
        <v>900</v>
      </c>
      <c r="D6" s="2">
        <v>43489</v>
      </c>
      <c r="E6" s="1">
        <v>37</v>
      </c>
      <c r="F6" s="86">
        <v>35.6</v>
      </c>
      <c r="G6" s="8">
        <v>0</v>
      </c>
      <c r="H6" s="8">
        <v>35.6</v>
      </c>
      <c r="I6" s="8">
        <v>0</v>
      </c>
      <c r="J6" s="8">
        <v>0</v>
      </c>
      <c r="K6" s="10">
        <v>0</v>
      </c>
      <c r="L6" s="10">
        <v>1</v>
      </c>
      <c r="M6" s="10">
        <v>0</v>
      </c>
      <c r="N6" s="10">
        <v>0</v>
      </c>
      <c r="O6" s="8">
        <v>0</v>
      </c>
      <c r="P6" s="8">
        <v>33.700000000000003</v>
      </c>
      <c r="Q6" s="8">
        <v>0</v>
      </c>
      <c r="R6" s="8">
        <v>0</v>
      </c>
      <c r="S6" s="8">
        <v>0</v>
      </c>
      <c r="T6" s="10">
        <v>0</v>
      </c>
      <c r="U6" s="10">
        <v>0.9466292134831461</v>
      </c>
      <c r="V6" s="10">
        <v>0</v>
      </c>
      <c r="W6" s="10">
        <v>0</v>
      </c>
      <c r="X6" s="10">
        <v>0</v>
      </c>
      <c r="Y6" s="5">
        <v>0</v>
      </c>
      <c r="Z6" s="5">
        <v>0</v>
      </c>
      <c r="AA6" s="3">
        <v>0</v>
      </c>
      <c r="AB6" s="3">
        <v>2</v>
      </c>
      <c r="AC6" s="6">
        <v>0</v>
      </c>
      <c r="AD6" s="6">
        <v>0</v>
      </c>
      <c r="AE6" s="6">
        <v>0</v>
      </c>
      <c r="AF6" s="6">
        <v>3.3707865168539324</v>
      </c>
    </row>
    <row r="7" spans="1:32" x14ac:dyDescent="0.2">
      <c r="A7" s="4" t="s">
        <v>7</v>
      </c>
      <c r="B7" s="2" t="s">
        <v>12</v>
      </c>
      <c r="C7" s="85">
        <v>100</v>
      </c>
      <c r="D7" s="2">
        <v>43466</v>
      </c>
      <c r="E7" s="1">
        <v>42</v>
      </c>
      <c r="F7" s="86">
        <v>39.099999999999994</v>
      </c>
      <c r="G7" s="8">
        <v>16.899999999999999</v>
      </c>
      <c r="H7" s="8">
        <v>20.2</v>
      </c>
      <c r="I7" s="8">
        <v>2</v>
      </c>
      <c r="J7" s="8">
        <v>0</v>
      </c>
      <c r="K7" s="10">
        <v>0.43222506393861893</v>
      </c>
      <c r="L7" s="10">
        <v>0.51662404092071612</v>
      </c>
      <c r="M7" s="10">
        <v>5.1150895140664968E-2</v>
      </c>
      <c r="N7" s="10">
        <v>0</v>
      </c>
      <c r="O7" s="8">
        <v>0.5</v>
      </c>
      <c r="P7" s="8">
        <v>7.1</v>
      </c>
      <c r="Q7" s="8">
        <v>1.7</v>
      </c>
      <c r="R7" s="8">
        <v>17.2</v>
      </c>
      <c r="S7" s="8">
        <v>0.4</v>
      </c>
      <c r="T7" s="10">
        <v>1.2787723785166242E-2</v>
      </c>
      <c r="U7" s="10">
        <v>0.18158567774936063</v>
      </c>
      <c r="V7" s="10">
        <v>4.3478260869565223E-2</v>
      </c>
      <c r="W7" s="10">
        <v>0.43989769820971869</v>
      </c>
      <c r="X7" s="10">
        <v>1.0230179028132995E-2</v>
      </c>
      <c r="Y7" s="5">
        <v>1</v>
      </c>
      <c r="Z7" s="5">
        <v>0</v>
      </c>
      <c r="AA7" s="3">
        <v>1</v>
      </c>
      <c r="AB7" s="3">
        <v>0</v>
      </c>
      <c r="AC7" s="6">
        <v>1.5345268542199491</v>
      </c>
      <c r="AD7" s="6">
        <v>0</v>
      </c>
      <c r="AE7" s="6">
        <v>1.5345268542199491</v>
      </c>
      <c r="AF7" s="6">
        <v>0</v>
      </c>
    </row>
    <row r="8" spans="1:32" x14ac:dyDescent="0.2">
      <c r="A8" s="4" t="s">
        <v>7</v>
      </c>
      <c r="B8" s="2" t="s">
        <v>12</v>
      </c>
      <c r="C8" s="85">
        <v>2700</v>
      </c>
      <c r="D8" s="2">
        <v>43590</v>
      </c>
      <c r="E8" s="1">
        <v>38</v>
      </c>
      <c r="F8" s="86">
        <v>39.9</v>
      </c>
      <c r="G8" s="8">
        <v>5.5</v>
      </c>
      <c r="H8" s="8">
        <v>34.4</v>
      </c>
      <c r="I8" s="8">
        <v>0</v>
      </c>
      <c r="J8" s="8">
        <v>0</v>
      </c>
      <c r="K8" s="10">
        <v>0.13784461152882205</v>
      </c>
      <c r="L8" s="10">
        <v>0.8621553884711779</v>
      </c>
      <c r="M8" s="10">
        <v>0</v>
      </c>
      <c r="N8" s="10">
        <v>0</v>
      </c>
      <c r="O8" s="8">
        <v>0</v>
      </c>
      <c r="P8" s="8">
        <v>1.9</v>
      </c>
      <c r="Q8" s="8">
        <v>0</v>
      </c>
      <c r="R8" s="8">
        <v>36.200000000000003</v>
      </c>
      <c r="S8" s="8">
        <v>0</v>
      </c>
      <c r="T8" s="10">
        <v>0</v>
      </c>
      <c r="U8" s="10">
        <v>4.7619047619047616E-2</v>
      </c>
      <c r="V8" s="10">
        <v>0</v>
      </c>
      <c r="W8" s="10">
        <v>0.90726817042606522</v>
      </c>
      <c r="X8" s="10">
        <v>0</v>
      </c>
      <c r="Y8" s="5">
        <v>0</v>
      </c>
      <c r="Z8" s="5">
        <v>0</v>
      </c>
      <c r="AA8" s="3">
        <v>0</v>
      </c>
      <c r="AB8" s="3">
        <v>0</v>
      </c>
      <c r="AC8" s="6">
        <v>0</v>
      </c>
      <c r="AD8" s="6">
        <v>0</v>
      </c>
      <c r="AE8" s="6">
        <v>0</v>
      </c>
      <c r="AF8" s="6">
        <v>0</v>
      </c>
    </row>
    <row r="9" spans="1:32" x14ac:dyDescent="0.2">
      <c r="A9" s="4" t="s">
        <v>7</v>
      </c>
      <c r="B9" s="2" t="s">
        <v>12</v>
      </c>
      <c r="C9" s="85">
        <v>900</v>
      </c>
      <c r="D9" s="2">
        <v>43474</v>
      </c>
      <c r="E9" s="1">
        <v>42</v>
      </c>
      <c r="F9" s="86">
        <v>41.1</v>
      </c>
      <c r="G9" s="8">
        <v>27.2</v>
      </c>
      <c r="H9" s="8">
        <v>13.9</v>
      </c>
      <c r="I9" s="8">
        <v>0</v>
      </c>
      <c r="J9" s="8">
        <v>0</v>
      </c>
      <c r="K9" s="10">
        <v>0.66180048661800484</v>
      </c>
      <c r="L9" s="10">
        <v>0.33819951338199511</v>
      </c>
      <c r="M9" s="10">
        <v>0</v>
      </c>
      <c r="N9" s="10">
        <v>0</v>
      </c>
      <c r="O9" s="8">
        <v>0</v>
      </c>
      <c r="P9" s="8">
        <v>30.4</v>
      </c>
      <c r="Q9" s="8">
        <v>0</v>
      </c>
      <c r="R9" s="8">
        <v>9.9</v>
      </c>
      <c r="S9" s="8">
        <v>0</v>
      </c>
      <c r="T9" s="10">
        <v>0</v>
      </c>
      <c r="U9" s="10">
        <v>0.73965936739659366</v>
      </c>
      <c r="V9" s="10">
        <v>0</v>
      </c>
      <c r="W9" s="10">
        <v>0.24087591240875914</v>
      </c>
      <c r="X9" s="10">
        <v>0</v>
      </c>
      <c r="Y9" s="5">
        <v>0</v>
      </c>
      <c r="Z9" s="5">
        <v>0</v>
      </c>
      <c r="AA9" s="3">
        <v>0</v>
      </c>
      <c r="AB9" s="3">
        <v>0</v>
      </c>
      <c r="AC9" s="6">
        <v>0</v>
      </c>
      <c r="AD9" s="6">
        <v>0</v>
      </c>
      <c r="AE9" s="6">
        <v>0</v>
      </c>
      <c r="AF9" s="6">
        <v>0</v>
      </c>
    </row>
    <row r="10" spans="1:32" x14ac:dyDescent="0.2">
      <c r="A10" s="4" t="s">
        <v>7</v>
      </c>
      <c r="B10" s="2" t="s">
        <v>12</v>
      </c>
      <c r="C10" s="85">
        <v>300</v>
      </c>
      <c r="D10" s="2">
        <v>43474</v>
      </c>
      <c r="E10" s="1">
        <v>40</v>
      </c>
      <c r="F10" s="86">
        <v>41.2</v>
      </c>
      <c r="G10" s="8">
        <v>0</v>
      </c>
      <c r="H10" s="8">
        <v>41.2</v>
      </c>
      <c r="I10" s="8">
        <v>0</v>
      </c>
      <c r="J10" s="8">
        <v>0</v>
      </c>
      <c r="K10" s="10">
        <v>0</v>
      </c>
      <c r="L10" s="10">
        <v>1</v>
      </c>
      <c r="M10" s="10">
        <v>0</v>
      </c>
      <c r="N10" s="10">
        <v>0</v>
      </c>
      <c r="O10" s="8">
        <v>2.1</v>
      </c>
      <c r="P10" s="8">
        <v>8</v>
      </c>
      <c r="Q10" s="8">
        <v>0</v>
      </c>
      <c r="R10" s="8">
        <v>21.7</v>
      </c>
      <c r="S10" s="8">
        <v>0</v>
      </c>
      <c r="T10" s="10">
        <v>5.0970873786407765E-2</v>
      </c>
      <c r="U10" s="10">
        <v>0.1941747572815534</v>
      </c>
      <c r="V10" s="10">
        <v>0</v>
      </c>
      <c r="W10" s="10">
        <v>0.52669902912621358</v>
      </c>
      <c r="X10" s="10">
        <v>0</v>
      </c>
      <c r="Y10" s="5">
        <v>0</v>
      </c>
      <c r="Z10" s="5">
        <v>0</v>
      </c>
      <c r="AA10" s="3">
        <v>0</v>
      </c>
      <c r="AB10" s="3">
        <v>0</v>
      </c>
      <c r="AC10" s="6">
        <v>0</v>
      </c>
      <c r="AD10" s="6">
        <v>0</v>
      </c>
      <c r="AE10" s="6">
        <v>0</v>
      </c>
      <c r="AF10" s="6">
        <v>0</v>
      </c>
    </row>
    <row r="11" spans="1:32" x14ac:dyDescent="0.2">
      <c r="A11" s="4" t="s">
        <v>7</v>
      </c>
      <c r="B11" s="2" t="s">
        <v>12</v>
      </c>
      <c r="C11" s="85">
        <v>900</v>
      </c>
      <c r="D11" s="2">
        <v>43590</v>
      </c>
      <c r="E11" s="1">
        <v>40</v>
      </c>
      <c r="F11" s="86">
        <v>41.8</v>
      </c>
      <c r="G11" s="8">
        <v>9.5</v>
      </c>
      <c r="H11" s="8">
        <v>32.299999999999997</v>
      </c>
      <c r="I11" s="8">
        <v>0</v>
      </c>
      <c r="J11" s="8">
        <v>0</v>
      </c>
      <c r="K11" s="10">
        <v>0.22727272727272729</v>
      </c>
      <c r="L11" s="10">
        <v>0.77272727272727271</v>
      </c>
      <c r="M11" s="10">
        <v>0</v>
      </c>
      <c r="N11" s="10">
        <v>0</v>
      </c>
      <c r="O11" s="8">
        <v>0</v>
      </c>
      <c r="P11" s="8">
        <v>27.3</v>
      </c>
      <c r="Q11" s="8">
        <v>0</v>
      </c>
      <c r="R11" s="8">
        <v>11.5</v>
      </c>
      <c r="S11" s="8">
        <v>0</v>
      </c>
      <c r="T11" s="10">
        <v>0</v>
      </c>
      <c r="U11" s="10">
        <v>0.65311004784688997</v>
      </c>
      <c r="V11" s="10">
        <v>0</v>
      </c>
      <c r="W11" s="10">
        <v>0.27511961722488038</v>
      </c>
      <c r="X11" s="10">
        <v>0</v>
      </c>
      <c r="Y11" s="5">
        <v>2</v>
      </c>
      <c r="Z11" s="5">
        <v>0</v>
      </c>
      <c r="AA11" s="3">
        <v>0</v>
      </c>
      <c r="AB11" s="3">
        <v>2</v>
      </c>
      <c r="AC11" s="6">
        <v>2.8708133971291865</v>
      </c>
      <c r="AD11" s="6">
        <v>0</v>
      </c>
      <c r="AE11" s="6">
        <v>0</v>
      </c>
      <c r="AF11" s="6">
        <v>2.8708133971291865</v>
      </c>
    </row>
    <row r="12" spans="1:32" x14ac:dyDescent="0.2">
      <c r="A12" s="4" t="s">
        <v>7</v>
      </c>
      <c r="B12" s="2" t="s">
        <v>12</v>
      </c>
      <c r="C12" s="85">
        <v>900</v>
      </c>
      <c r="D12" s="2">
        <v>43474</v>
      </c>
      <c r="E12" s="1">
        <v>52</v>
      </c>
      <c r="F12" s="86">
        <v>51.699999999999996</v>
      </c>
      <c r="G12" s="8">
        <v>1.3</v>
      </c>
      <c r="H12" s="8">
        <v>50.4</v>
      </c>
      <c r="I12" s="8">
        <v>0</v>
      </c>
      <c r="J12" s="8">
        <v>0</v>
      </c>
      <c r="K12" s="10">
        <v>2.514506769825919E-2</v>
      </c>
      <c r="L12" s="10">
        <v>0.97485493230174092</v>
      </c>
      <c r="M12" s="10">
        <v>0</v>
      </c>
      <c r="N12" s="10">
        <v>0</v>
      </c>
      <c r="O12" s="8">
        <v>0</v>
      </c>
      <c r="P12" s="8">
        <v>6.1</v>
      </c>
      <c r="Q12" s="8">
        <v>0</v>
      </c>
      <c r="R12" s="8">
        <v>43.5</v>
      </c>
      <c r="S12" s="8">
        <v>0</v>
      </c>
      <c r="T12" s="10">
        <v>0</v>
      </c>
      <c r="U12" s="10">
        <v>0.11798839458413926</v>
      </c>
      <c r="V12" s="10">
        <v>0</v>
      </c>
      <c r="W12" s="10">
        <v>0.84139264990328833</v>
      </c>
      <c r="X12" s="10">
        <v>0</v>
      </c>
      <c r="Y12" s="5">
        <v>0</v>
      </c>
      <c r="Z12" s="5">
        <v>0</v>
      </c>
      <c r="AA12" s="3">
        <v>0</v>
      </c>
      <c r="AB12" s="3">
        <v>0</v>
      </c>
      <c r="AC12" s="6">
        <v>0</v>
      </c>
      <c r="AD12" s="6">
        <v>0</v>
      </c>
      <c r="AE12" s="6">
        <v>0</v>
      </c>
      <c r="AF12" s="6">
        <v>0</v>
      </c>
    </row>
    <row r="13" spans="1:32" x14ac:dyDescent="0.2">
      <c r="A13" s="4" t="s">
        <v>7</v>
      </c>
      <c r="B13" s="2" t="s">
        <v>12</v>
      </c>
      <c r="C13" s="85">
        <v>300</v>
      </c>
      <c r="D13" s="2">
        <v>43590</v>
      </c>
      <c r="E13" s="1">
        <v>60</v>
      </c>
      <c r="F13" s="86">
        <v>65.5</v>
      </c>
      <c r="G13" s="8">
        <v>17.2</v>
      </c>
      <c r="H13" s="8">
        <v>48.3</v>
      </c>
      <c r="I13" s="8">
        <v>0</v>
      </c>
      <c r="J13" s="8">
        <v>0</v>
      </c>
      <c r="K13" s="10">
        <v>0.26259541984732826</v>
      </c>
      <c r="L13" s="10">
        <v>0.73740458015267174</v>
      </c>
      <c r="M13" s="10">
        <v>0</v>
      </c>
      <c r="N13" s="10">
        <v>0</v>
      </c>
      <c r="O13" s="8">
        <v>0</v>
      </c>
      <c r="P13" s="8">
        <v>29.1</v>
      </c>
      <c r="Q13" s="8">
        <v>0</v>
      </c>
      <c r="R13" s="8">
        <v>34.4</v>
      </c>
      <c r="S13" s="8">
        <v>0</v>
      </c>
      <c r="T13" s="10">
        <v>0</v>
      </c>
      <c r="U13" s="10">
        <v>0.44427480916030537</v>
      </c>
      <c r="V13" s="10">
        <v>0</v>
      </c>
      <c r="W13" s="10">
        <v>0.52519083969465652</v>
      </c>
      <c r="X13" s="10">
        <v>0</v>
      </c>
      <c r="Y13" s="5">
        <v>2</v>
      </c>
      <c r="Z13" s="5">
        <v>0</v>
      </c>
      <c r="AA13" s="3">
        <v>0</v>
      </c>
      <c r="AB13" s="3">
        <v>0</v>
      </c>
      <c r="AC13" s="6">
        <v>1.8320610687022902</v>
      </c>
      <c r="AD13" s="6">
        <v>0</v>
      </c>
      <c r="AE13" s="6">
        <v>0</v>
      </c>
      <c r="AF13" s="6">
        <v>0</v>
      </c>
    </row>
    <row r="14" spans="1:32" x14ac:dyDescent="0.2">
      <c r="A14" s="4" t="s">
        <v>7</v>
      </c>
      <c r="B14" s="2" t="s">
        <v>12</v>
      </c>
      <c r="C14" s="85">
        <v>900</v>
      </c>
      <c r="D14" s="2">
        <v>43474</v>
      </c>
      <c r="E14" s="1">
        <v>67</v>
      </c>
      <c r="F14" s="86">
        <v>68.599999999999994</v>
      </c>
      <c r="G14" s="8">
        <v>4.5</v>
      </c>
      <c r="H14" s="8">
        <v>64.099999999999994</v>
      </c>
      <c r="I14" s="8">
        <v>0</v>
      </c>
      <c r="J14" s="8">
        <v>0</v>
      </c>
      <c r="K14" s="10">
        <v>6.5597667638483972E-2</v>
      </c>
      <c r="L14" s="10">
        <v>0.93440233236151604</v>
      </c>
      <c r="M14" s="10">
        <v>0</v>
      </c>
      <c r="N14" s="10">
        <v>0</v>
      </c>
      <c r="O14" s="8">
        <v>0</v>
      </c>
      <c r="P14" s="8">
        <v>63.3</v>
      </c>
      <c r="Q14" s="8">
        <v>0</v>
      </c>
      <c r="R14" s="8">
        <v>0</v>
      </c>
      <c r="S14" s="8">
        <v>0</v>
      </c>
      <c r="T14" s="10">
        <v>0</v>
      </c>
      <c r="U14" s="10">
        <v>0.92274052478134116</v>
      </c>
      <c r="V14" s="10">
        <v>0</v>
      </c>
      <c r="W14" s="10">
        <v>0</v>
      </c>
      <c r="X14" s="10">
        <v>0</v>
      </c>
      <c r="Y14" s="5">
        <v>0</v>
      </c>
      <c r="Z14" s="5">
        <v>0</v>
      </c>
      <c r="AA14" s="3">
        <v>0</v>
      </c>
      <c r="AB14" s="3">
        <v>4</v>
      </c>
      <c r="AC14" s="6">
        <v>0</v>
      </c>
      <c r="AD14" s="6">
        <v>0</v>
      </c>
      <c r="AE14" s="6">
        <v>0</v>
      </c>
      <c r="AF14" s="6">
        <v>3.4985422740524781</v>
      </c>
    </row>
    <row r="15" spans="1:32" x14ac:dyDescent="0.2">
      <c r="A15" s="4" t="s">
        <v>7</v>
      </c>
      <c r="B15" s="2" t="s">
        <v>12</v>
      </c>
      <c r="C15" s="88">
        <v>900</v>
      </c>
      <c r="D15" s="2">
        <v>43489</v>
      </c>
      <c r="E15" s="1">
        <v>73</v>
      </c>
      <c r="F15" s="86">
        <v>69.899999999999991</v>
      </c>
      <c r="G15" s="8">
        <v>3.1</v>
      </c>
      <c r="H15" s="8">
        <v>66.8</v>
      </c>
      <c r="I15" s="8">
        <v>0</v>
      </c>
      <c r="J15" s="8">
        <v>0</v>
      </c>
      <c r="K15" s="10">
        <v>4.4349070100143065E-2</v>
      </c>
      <c r="L15" s="10">
        <v>0.955650929899857</v>
      </c>
      <c r="M15" s="10">
        <v>0</v>
      </c>
      <c r="N15" s="10">
        <v>0</v>
      </c>
      <c r="O15" s="8">
        <v>0</v>
      </c>
      <c r="P15" s="8">
        <v>61.1</v>
      </c>
      <c r="Q15" s="8">
        <v>0.8</v>
      </c>
      <c r="R15" s="8">
        <v>0</v>
      </c>
      <c r="S15" s="8">
        <v>0</v>
      </c>
      <c r="T15" s="10">
        <v>0</v>
      </c>
      <c r="U15" s="10">
        <v>0.87410586552217462</v>
      </c>
      <c r="V15" s="10">
        <v>1.1444921316165953E-2</v>
      </c>
      <c r="W15" s="10">
        <v>0</v>
      </c>
      <c r="X15" s="10">
        <v>0</v>
      </c>
      <c r="Y15" s="5">
        <v>2</v>
      </c>
      <c r="Z15" s="5">
        <v>0</v>
      </c>
      <c r="AA15" s="3">
        <v>0</v>
      </c>
      <c r="AB15" s="3">
        <v>0</v>
      </c>
      <c r="AC15" s="6">
        <v>1.716738197424893</v>
      </c>
      <c r="AD15" s="6">
        <v>0</v>
      </c>
      <c r="AE15" s="6">
        <v>0</v>
      </c>
      <c r="AF15" s="6">
        <v>0</v>
      </c>
    </row>
    <row r="16" spans="1:32" x14ac:dyDescent="0.2">
      <c r="A16" s="4" t="s">
        <v>7</v>
      </c>
      <c r="B16" s="2" t="s">
        <v>12</v>
      </c>
      <c r="C16" s="85">
        <v>33</v>
      </c>
      <c r="D16" s="2">
        <v>43466</v>
      </c>
      <c r="E16" s="1">
        <v>73</v>
      </c>
      <c r="F16" s="86">
        <v>74.099999999999994</v>
      </c>
      <c r="G16" s="8">
        <v>13.5</v>
      </c>
      <c r="H16" s="8">
        <v>60.6</v>
      </c>
      <c r="I16" s="8">
        <v>0</v>
      </c>
      <c r="J16" s="8">
        <v>0</v>
      </c>
      <c r="K16" s="10">
        <v>0.18218623481781379</v>
      </c>
      <c r="L16" s="10">
        <v>0.81781376518218629</v>
      </c>
      <c r="M16" s="10">
        <v>0</v>
      </c>
      <c r="N16" s="10">
        <v>0</v>
      </c>
      <c r="O16" s="8">
        <v>0</v>
      </c>
      <c r="P16" s="8">
        <v>57.3</v>
      </c>
      <c r="Q16" s="8">
        <v>0</v>
      </c>
      <c r="R16" s="8">
        <v>11.1</v>
      </c>
      <c r="S16" s="8">
        <v>0</v>
      </c>
      <c r="T16" s="10">
        <v>0</v>
      </c>
      <c r="U16" s="10">
        <v>0.77327935222672062</v>
      </c>
      <c r="V16" s="10">
        <v>0</v>
      </c>
      <c r="W16" s="10">
        <v>0.14979757085020243</v>
      </c>
      <c r="X16" s="10">
        <v>0</v>
      </c>
      <c r="Y16" s="5">
        <v>1</v>
      </c>
      <c r="Z16" s="5">
        <v>0</v>
      </c>
      <c r="AA16" s="3">
        <v>0</v>
      </c>
      <c r="AB16" s="3">
        <v>1</v>
      </c>
      <c r="AC16" s="6">
        <v>0.80971659919028349</v>
      </c>
      <c r="AD16" s="6">
        <v>0</v>
      </c>
      <c r="AE16" s="6">
        <v>0</v>
      </c>
      <c r="AF16" s="6">
        <v>0.80971659919028349</v>
      </c>
    </row>
    <row r="17" spans="1:32" x14ac:dyDescent="0.2">
      <c r="A17" s="4" t="s">
        <v>7</v>
      </c>
      <c r="B17" s="2" t="s">
        <v>12</v>
      </c>
      <c r="C17" s="85">
        <v>100</v>
      </c>
      <c r="D17" s="2">
        <v>43590</v>
      </c>
      <c r="E17" s="1">
        <v>79</v>
      </c>
      <c r="F17" s="86">
        <v>77.900000000000006</v>
      </c>
      <c r="G17" s="8">
        <v>12</v>
      </c>
      <c r="H17" s="8">
        <v>65.900000000000006</v>
      </c>
      <c r="I17" s="8">
        <v>0</v>
      </c>
      <c r="J17" s="8">
        <v>0</v>
      </c>
      <c r="K17" s="10">
        <v>0.15404364569961487</v>
      </c>
      <c r="L17" s="10">
        <v>0.84595635430038507</v>
      </c>
      <c r="M17" s="10">
        <v>0</v>
      </c>
      <c r="N17" s="10">
        <v>0</v>
      </c>
      <c r="O17" s="8">
        <v>0</v>
      </c>
      <c r="P17" s="8">
        <v>44</v>
      </c>
      <c r="Q17" s="8">
        <v>0</v>
      </c>
      <c r="R17" s="8">
        <v>32.9</v>
      </c>
      <c r="S17" s="8">
        <v>0</v>
      </c>
      <c r="T17" s="10">
        <v>0</v>
      </c>
      <c r="U17" s="10">
        <v>0.56482670089858789</v>
      </c>
      <c r="V17" s="10">
        <v>0</v>
      </c>
      <c r="W17" s="10">
        <v>0.4223363286264441</v>
      </c>
      <c r="X17" s="10">
        <v>0</v>
      </c>
      <c r="Y17" s="5">
        <v>1</v>
      </c>
      <c r="Z17" s="5">
        <v>0</v>
      </c>
      <c r="AA17" s="3">
        <v>0</v>
      </c>
      <c r="AB17" s="3">
        <v>0</v>
      </c>
      <c r="AC17" s="6">
        <v>0.77021822849807442</v>
      </c>
      <c r="AD17" s="6">
        <v>0</v>
      </c>
      <c r="AE17" s="6">
        <v>0</v>
      </c>
      <c r="AF17" s="6">
        <v>0</v>
      </c>
    </row>
    <row r="18" spans="1:32" x14ac:dyDescent="0.2">
      <c r="A18" s="4" t="s">
        <v>7</v>
      </c>
      <c r="B18" s="2" t="s">
        <v>12</v>
      </c>
      <c r="C18" s="1">
        <v>900</v>
      </c>
      <c r="D18" s="2">
        <v>43489</v>
      </c>
      <c r="E18" s="1">
        <v>92</v>
      </c>
      <c r="F18" s="86">
        <v>82.7</v>
      </c>
      <c r="G18" s="8">
        <v>5.7</v>
      </c>
      <c r="H18" s="8">
        <v>43.5</v>
      </c>
      <c r="I18" s="8">
        <v>33.5</v>
      </c>
      <c r="J18" s="8">
        <v>0</v>
      </c>
      <c r="K18" s="10">
        <v>6.8923821039903271E-2</v>
      </c>
      <c r="L18" s="10">
        <v>0.5259975816203144</v>
      </c>
      <c r="M18" s="10">
        <v>0.40507859733978235</v>
      </c>
      <c r="N18" s="10">
        <v>0</v>
      </c>
      <c r="O18" s="8">
        <v>3.6</v>
      </c>
      <c r="P18" s="8">
        <v>58.3</v>
      </c>
      <c r="Q18" s="8">
        <v>28</v>
      </c>
      <c r="R18" s="8">
        <v>0</v>
      </c>
      <c r="S18" s="8">
        <v>7.8</v>
      </c>
      <c r="T18" s="10">
        <v>4.3530834340991538E-2</v>
      </c>
      <c r="U18" s="10">
        <v>0.70495767835550172</v>
      </c>
      <c r="V18" s="10">
        <v>0.3385731559854897</v>
      </c>
      <c r="W18" s="10">
        <v>0</v>
      </c>
      <c r="X18" s="10">
        <v>9.4316807738814984E-2</v>
      </c>
      <c r="Y18" s="5">
        <v>2</v>
      </c>
      <c r="Z18" s="5">
        <v>0</v>
      </c>
      <c r="AA18" s="3">
        <v>2</v>
      </c>
      <c r="AB18" s="3">
        <v>0</v>
      </c>
      <c r="AC18" s="6">
        <v>1.4510278113663844</v>
      </c>
      <c r="AD18" s="6">
        <v>0</v>
      </c>
      <c r="AE18" s="6">
        <v>1.4510278113663844</v>
      </c>
      <c r="AF18" s="6">
        <v>0</v>
      </c>
    </row>
    <row r="19" spans="1:32" x14ac:dyDescent="0.2">
      <c r="A19" s="32" t="s">
        <v>7</v>
      </c>
      <c r="B19" s="15" t="s">
        <v>12</v>
      </c>
      <c r="C19" s="70">
        <v>100</v>
      </c>
      <c r="D19" s="15">
        <v>43586</v>
      </c>
      <c r="E19" s="16">
        <v>94</v>
      </c>
      <c r="F19" s="70">
        <v>88.4</v>
      </c>
      <c r="G19" s="18">
        <v>2.6</v>
      </c>
      <c r="H19" s="18">
        <v>69.2</v>
      </c>
      <c r="I19" s="18">
        <v>16.600000000000001</v>
      </c>
      <c r="J19" s="18">
        <v>0</v>
      </c>
      <c r="K19" s="20">
        <v>2.9411764705882353E-2</v>
      </c>
      <c r="L19" s="20">
        <v>0.78280542986425339</v>
      </c>
      <c r="M19" s="20">
        <v>0.18778280542986425</v>
      </c>
      <c r="N19" s="20">
        <v>0</v>
      </c>
      <c r="O19" s="18">
        <v>0</v>
      </c>
      <c r="P19" s="18">
        <v>70.5</v>
      </c>
      <c r="Q19" s="18">
        <v>0</v>
      </c>
      <c r="R19" s="18">
        <v>4.2</v>
      </c>
      <c r="S19" s="18">
        <v>0</v>
      </c>
      <c r="T19" s="20">
        <v>0</v>
      </c>
      <c r="U19" s="20">
        <v>0.79751131221719451</v>
      </c>
      <c r="V19" s="20">
        <v>0</v>
      </c>
      <c r="W19" s="20">
        <v>4.7511312217194568E-2</v>
      </c>
      <c r="X19" s="20">
        <v>0</v>
      </c>
      <c r="Y19" s="21">
        <v>2</v>
      </c>
      <c r="Z19" s="21">
        <v>0</v>
      </c>
      <c r="AA19" s="13">
        <v>1</v>
      </c>
      <c r="AB19" s="13">
        <v>0</v>
      </c>
      <c r="AC19" s="17">
        <v>1.3574660633484164</v>
      </c>
      <c r="AD19" s="17">
        <v>0</v>
      </c>
      <c r="AE19" s="17">
        <v>0.67873303167420818</v>
      </c>
      <c r="AF19" s="17">
        <v>0</v>
      </c>
    </row>
    <row r="20" spans="1:32" x14ac:dyDescent="0.2">
      <c r="A20" s="4" t="s">
        <v>7</v>
      </c>
      <c r="B20" s="2" t="s">
        <v>12</v>
      </c>
      <c r="C20" s="86">
        <v>100</v>
      </c>
      <c r="D20" s="2">
        <v>43466</v>
      </c>
      <c r="E20" s="1">
        <v>98</v>
      </c>
      <c r="F20" s="86">
        <v>101.3</v>
      </c>
      <c r="G20" s="8">
        <v>4</v>
      </c>
      <c r="H20" s="8">
        <v>22.5</v>
      </c>
      <c r="I20" s="8">
        <v>74.8</v>
      </c>
      <c r="J20" s="8">
        <v>0</v>
      </c>
      <c r="K20" s="10">
        <v>3.9486673247778874E-2</v>
      </c>
      <c r="L20" s="10">
        <v>0.22211253701875619</v>
      </c>
      <c r="M20" s="10">
        <v>0.7384007897334649</v>
      </c>
      <c r="N20" s="10">
        <v>0</v>
      </c>
      <c r="O20" s="8">
        <v>3.3</v>
      </c>
      <c r="P20" s="8">
        <v>85</v>
      </c>
      <c r="Q20" s="8">
        <v>55.3</v>
      </c>
      <c r="R20" s="8">
        <v>0</v>
      </c>
      <c r="S20" s="8">
        <v>8.4</v>
      </c>
      <c r="T20" s="10">
        <v>3.257650542941757E-2</v>
      </c>
      <c r="U20" s="10">
        <v>0.83909180651530113</v>
      </c>
      <c r="V20" s="10">
        <v>0.54590325765054293</v>
      </c>
      <c r="W20" s="10">
        <v>0</v>
      </c>
      <c r="X20" s="10">
        <v>8.2922013820335649E-2</v>
      </c>
      <c r="Y20" s="5">
        <v>2</v>
      </c>
      <c r="Z20" s="5">
        <v>0</v>
      </c>
      <c r="AA20" s="3">
        <v>2</v>
      </c>
      <c r="AB20" s="3">
        <v>1</v>
      </c>
      <c r="AC20" s="6">
        <v>0</v>
      </c>
      <c r="AD20" s="6">
        <v>0</v>
      </c>
      <c r="AE20" s="6">
        <v>1.1846001974333662</v>
      </c>
      <c r="AF20" s="6">
        <v>0.5923000987166831</v>
      </c>
    </row>
    <row r="21" spans="1:32" x14ac:dyDescent="0.2">
      <c r="A21" s="61" t="s">
        <v>7</v>
      </c>
      <c r="B21" s="55" t="s">
        <v>12</v>
      </c>
      <c r="C21" s="58">
        <v>2700</v>
      </c>
      <c r="D21" s="55">
        <v>43590</v>
      </c>
      <c r="E21" s="49">
        <v>158</v>
      </c>
      <c r="F21" s="58">
        <v>160.9</v>
      </c>
      <c r="G21" s="8">
        <v>54.6</v>
      </c>
      <c r="H21" s="8">
        <v>106.3</v>
      </c>
      <c r="I21" s="8">
        <v>0</v>
      </c>
      <c r="J21" s="8">
        <v>0</v>
      </c>
      <c r="K21" s="12">
        <v>0.33934120571783716</v>
      </c>
      <c r="L21" s="12">
        <v>0.66065879428216279</v>
      </c>
      <c r="M21" s="12">
        <v>0</v>
      </c>
      <c r="N21" s="12">
        <v>0</v>
      </c>
      <c r="O21" s="8">
        <v>0</v>
      </c>
      <c r="P21" s="8">
        <v>34.5</v>
      </c>
      <c r="Q21" s="8">
        <v>0</v>
      </c>
      <c r="R21" s="8">
        <v>122.5</v>
      </c>
      <c r="S21" s="8">
        <v>0</v>
      </c>
      <c r="T21" s="12">
        <v>0</v>
      </c>
      <c r="U21" s="12">
        <v>0.2144188937228092</v>
      </c>
      <c r="V21" s="12">
        <v>0</v>
      </c>
      <c r="W21" s="12">
        <v>0.76134244872591672</v>
      </c>
      <c r="X21" s="12">
        <v>0</v>
      </c>
      <c r="Y21" s="5">
        <v>2</v>
      </c>
      <c r="Z21" s="5">
        <v>0</v>
      </c>
      <c r="AA21" s="3">
        <v>0</v>
      </c>
      <c r="AB21" s="3">
        <v>1</v>
      </c>
      <c r="AC21" s="64">
        <v>0.74580484773151023</v>
      </c>
      <c r="AD21" s="64">
        <v>0</v>
      </c>
      <c r="AE21" s="64">
        <v>0</v>
      </c>
      <c r="AF21" s="64">
        <v>0.37290242386575512</v>
      </c>
    </row>
    <row r="22" spans="1:32" x14ac:dyDescent="0.2">
      <c r="A22" s="4" t="s">
        <v>7</v>
      </c>
      <c r="B22" s="2" t="s">
        <v>12</v>
      </c>
      <c r="C22" s="86">
        <v>100</v>
      </c>
      <c r="D22" s="2">
        <v>43466</v>
      </c>
      <c r="E22" s="1">
        <v>158</v>
      </c>
      <c r="F22" s="86">
        <v>165.8</v>
      </c>
      <c r="G22" s="8">
        <v>10.1</v>
      </c>
      <c r="H22" s="8">
        <v>145.9</v>
      </c>
      <c r="I22" s="8">
        <v>9.8000000000000007</v>
      </c>
      <c r="J22" s="8">
        <v>0</v>
      </c>
      <c r="K22" s="10">
        <v>6.0916767189384796E-2</v>
      </c>
      <c r="L22" s="10">
        <v>0.8799758745476477</v>
      </c>
      <c r="M22" s="10">
        <v>5.9107358262967431E-2</v>
      </c>
      <c r="N22" s="10">
        <v>0</v>
      </c>
      <c r="O22" s="8">
        <v>2.9</v>
      </c>
      <c r="P22" s="8">
        <v>82.1</v>
      </c>
      <c r="Q22" s="8">
        <v>8.1</v>
      </c>
      <c r="R22" s="8">
        <v>62.4</v>
      </c>
      <c r="S22" s="8">
        <v>1.5</v>
      </c>
      <c r="T22" s="10">
        <v>1.749095295536791E-2</v>
      </c>
      <c r="U22" s="10">
        <v>0.49517490952955362</v>
      </c>
      <c r="V22" s="10">
        <v>4.8854041013268991E-2</v>
      </c>
      <c r="W22" s="10">
        <v>0.37635705669481301</v>
      </c>
      <c r="X22" s="10">
        <v>9.0470446320868505E-3</v>
      </c>
      <c r="Y22" s="5">
        <v>3</v>
      </c>
      <c r="Z22" s="5">
        <v>0</v>
      </c>
      <c r="AA22" s="3">
        <v>1</v>
      </c>
      <c r="AB22" s="3">
        <v>0</v>
      </c>
      <c r="AC22" s="6">
        <v>1.085645355850422</v>
      </c>
      <c r="AD22" s="6">
        <v>0</v>
      </c>
      <c r="AE22" s="6">
        <v>0.36188178528347403</v>
      </c>
      <c r="AF22" s="6">
        <v>0</v>
      </c>
    </row>
    <row r="23" spans="1:32" x14ac:dyDescent="0.2">
      <c r="A23" s="4" t="s">
        <v>7</v>
      </c>
      <c r="B23" s="2" t="s">
        <v>12</v>
      </c>
      <c r="C23" s="86">
        <v>100</v>
      </c>
      <c r="D23" s="2">
        <v>43466</v>
      </c>
      <c r="E23" s="1">
        <v>173</v>
      </c>
      <c r="F23" s="86">
        <v>173.1</v>
      </c>
      <c r="G23" s="8">
        <v>10.199999999999999</v>
      </c>
      <c r="H23" s="8">
        <v>162.9</v>
      </c>
      <c r="I23" s="8">
        <v>0</v>
      </c>
      <c r="J23" s="8">
        <v>0</v>
      </c>
      <c r="K23" s="10">
        <v>5.892547660311958E-2</v>
      </c>
      <c r="L23" s="10">
        <v>0.94107452339688047</v>
      </c>
      <c r="M23" s="10">
        <v>0</v>
      </c>
      <c r="N23" s="10">
        <v>0</v>
      </c>
      <c r="O23" s="8">
        <v>0</v>
      </c>
      <c r="P23" s="8">
        <v>83.2</v>
      </c>
      <c r="Q23" s="8">
        <v>0</v>
      </c>
      <c r="R23" s="8">
        <v>84.4</v>
      </c>
      <c r="S23" s="8">
        <v>0</v>
      </c>
      <c r="T23" s="10">
        <v>0</v>
      </c>
      <c r="U23" s="10">
        <v>0.48064702484113231</v>
      </c>
      <c r="V23" s="10">
        <v>0</v>
      </c>
      <c r="W23" s="10">
        <v>0.48757943385326408</v>
      </c>
      <c r="X23" s="10">
        <v>0</v>
      </c>
      <c r="Y23" s="5">
        <v>1</v>
      </c>
      <c r="Z23" s="5">
        <v>0</v>
      </c>
      <c r="AA23" s="3">
        <v>0</v>
      </c>
      <c r="AB23" s="3">
        <v>1</v>
      </c>
      <c r="AC23" s="6">
        <v>0.34662045060658581</v>
      </c>
      <c r="AD23" s="6">
        <v>0</v>
      </c>
      <c r="AE23" s="6">
        <v>0</v>
      </c>
      <c r="AF23" s="6">
        <v>0.34662045060658581</v>
      </c>
    </row>
    <row r="24" spans="1:32" x14ac:dyDescent="0.2">
      <c r="A24" s="4" t="s">
        <v>7</v>
      </c>
      <c r="B24" s="2" t="s">
        <v>12</v>
      </c>
      <c r="C24" s="86">
        <v>100</v>
      </c>
      <c r="D24" s="2">
        <v>43474</v>
      </c>
      <c r="E24" s="1">
        <v>186</v>
      </c>
      <c r="F24" s="86">
        <v>182.09999999999997</v>
      </c>
      <c r="G24" s="8">
        <v>5.7</v>
      </c>
      <c r="H24" s="8">
        <v>173.2</v>
      </c>
      <c r="I24" s="8">
        <v>3.2</v>
      </c>
      <c r="J24" s="8">
        <v>0</v>
      </c>
      <c r="K24" s="10">
        <v>3.1301482701812197E-2</v>
      </c>
      <c r="L24" s="10">
        <v>0.95112575507962671</v>
      </c>
      <c r="M24" s="10">
        <v>1.7572762218561234E-2</v>
      </c>
      <c r="N24" s="10">
        <v>0</v>
      </c>
      <c r="O24" s="8">
        <v>0</v>
      </c>
      <c r="P24" s="8">
        <v>95.9</v>
      </c>
      <c r="Q24" s="8">
        <v>2.4</v>
      </c>
      <c r="R24" s="8">
        <v>74.099999999999994</v>
      </c>
      <c r="S24" s="8">
        <v>1.3</v>
      </c>
      <c r="T24" s="10">
        <v>0</v>
      </c>
      <c r="U24" s="10">
        <v>0.526633717737507</v>
      </c>
      <c r="V24" s="10">
        <v>1.3179571663920924E-2</v>
      </c>
      <c r="W24" s="10">
        <v>0.40691927512355852</v>
      </c>
      <c r="X24" s="10">
        <v>7.1389346512905011E-3</v>
      </c>
      <c r="Y24" s="5">
        <v>2</v>
      </c>
      <c r="Z24" s="5">
        <v>0</v>
      </c>
      <c r="AA24" s="3">
        <v>0</v>
      </c>
      <c r="AB24" s="3">
        <v>0</v>
      </c>
      <c r="AC24" s="6">
        <v>0.6589785831960463</v>
      </c>
      <c r="AD24" s="6">
        <v>0</v>
      </c>
      <c r="AE24" s="6">
        <v>0</v>
      </c>
      <c r="AF24" s="6">
        <v>0</v>
      </c>
    </row>
    <row r="25" spans="1:32" x14ac:dyDescent="0.2">
      <c r="A25" s="32" t="s">
        <v>7</v>
      </c>
      <c r="B25" s="15" t="s">
        <v>12</v>
      </c>
      <c r="C25" s="70">
        <v>33</v>
      </c>
      <c r="D25" s="15">
        <v>43466</v>
      </c>
      <c r="E25" s="16">
        <v>236</v>
      </c>
      <c r="F25" s="70">
        <v>234</v>
      </c>
      <c r="G25" s="18">
        <v>17.600000000000001</v>
      </c>
      <c r="H25" s="18">
        <v>166.5</v>
      </c>
      <c r="I25" s="18">
        <v>49.9</v>
      </c>
      <c r="J25" s="18">
        <v>0</v>
      </c>
      <c r="K25" s="20">
        <v>7.5213675213675224E-2</v>
      </c>
      <c r="L25" s="20">
        <v>0.71153846153846156</v>
      </c>
      <c r="M25" s="20">
        <v>0.21324786324786324</v>
      </c>
      <c r="N25" s="20">
        <v>0</v>
      </c>
      <c r="O25" s="18">
        <v>1.7</v>
      </c>
      <c r="P25" s="18">
        <v>184.8</v>
      </c>
      <c r="Q25" s="18">
        <v>33.1</v>
      </c>
      <c r="R25" s="18">
        <v>8.6</v>
      </c>
      <c r="S25" s="18">
        <v>3.9</v>
      </c>
      <c r="T25" s="20">
        <v>7.2649572649572652E-3</v>
      </c>
      <c r="U25" s="20">
        <v>0.78974358974358982</v>
      </c>
      <c r="V25" s="20">
        <v>0.14145299145299145</v>
      </c>
      <c r="W25" s="20">
        <v>3.6752136752136753E-2</v>
      </c>
      <c r="X25" s="20">
        <v>1.6666666666666666E-2</v>
      </c>
      <c r="Y25" s="21">
        <v>4</v>
      </c>
      <c r="Z25" s="21">
        <v>0</v>
      </c>
      <c r="AA25" s="13">
        <v>3</v>
      </c>
      <c r="AB25" s="13">
        <v>0</v>
      </c>
      <c r="AC25" s="17">
        <v>1.0256410256410258</v>
      </c>
      <c r="AD25" s="17">
        <v>0</v>
      </c>
      <c r="AE25" s="17">
        <v>0.76923076923076927</v>
      </c>
      <c r="AF25" s="17">
        <v>0</v>
      </c>
    </row>
    <row r="26" spans="1:32" x14ac:dyDescent="0.2">
      <c r="A26" s="4" t="s">
        <v>7</v>
      </c>
      <c r="B26" s="2" t="s">
        <v>13</v>
      </c>
      <c r="C26" s="85">
        <v>100</v>
      </c>
      <c r="D26" s="2">
        <v>43466</v>
      </c>
      <c r="E26" s="1">
        <v>33</v>
      </c>
      <c r="F26" s="86">
        <v>30.6</v>
      </c>
      <c r="G26" s="8">
        <v>14.3</v>
      </c>
      <c r="H26" s="8">
        <v>16.3</v>
      </c>
      <c r="I26" s="8">
        <v>0</v>
      </c>
      <c r="J26" s="8">
        <v>0</v>
      </c>
      <c r="K26" s="10">
        <v>0.4673202614379085</v>
      </c>
      <c r="L26" s="10">
        <v>0.5326797385620915</v>
      </c>
      <c r="M26" s="10">
        <v>0</v>
      </c>
      <c r="N26" s="10">
        <v>0</v>
      </c>
      <c r="O26" s="8">
        <v>0</v>
      </c>
      <c r="P26" s="8">
        <v>29.8</v>
      </c>
      <c r="Q26" s="8">
        <v>0</v>
      </c>
      <c r="R26" s="8">
        <v>0</v>
      </c>
      <c r="S26" s="8">
        <v>0</v>
      </c>
      <c r="T26" s="10">
        <v>0</v>
      </c>
      <c r="U26" s="10">
        <v>0.97385620915032678</v>
      </c>
      <c r="V26" s="10">
        <v>0</v>
      </c>
      <c r="W26" s="10">
        <v>0</v>
      </c>
      <c r="X26" s="10">
        <v>0</v>
      </c>
      <c r="Y26" s="5">
        <v>0</v>
      </c>
      <c r="Z26" s="28">
        <v>0</v>
      </c>
      <c r="AA26" s="3">
        <v>0</v>
      </c>
      <c r="AB26" s="3">
        <v>0</v>
      </c>
      <c r="AC26" s="6">
        <v>0</v>
      </c>
      <c r="AD26" s="6">
        <v>0</v>
      </c>
      <c r="AE26" s="6">
        <v>0</v>
      </c>
      <c r="AF26" s="6">
        <v>0</v>
      </c>
    </row>
    <row r="27" spans="1:32" x14ac:dyDescent="0.2">
      <c r="A27" s="4" t="s">
        <v>7</v>
      </c>
      <c r="B27" s="2" t="s">
        <v>70</v>
      </c>
      <c r="C27" s="88">
        <v>300</v>
      </c>
      <c r="D27" s="2">
        <v>43470</v>
      </c>
      <c r="E27" s="1">
        <v>34</v>
      </c>
      <c r="F27" s="86">
        <v>30.8</v>
      </c>
      <c r="G27" s="8">
        <v>9.6999999999999993</v>
      </c>
      <c r="H27" s="8">
        <v>21.1</v>
      </c>
      <c r="I27" s="8">
        <v>0</v>
      </c>
      <c r="J27" s="8">
        <v>0</v>
      </c>
      <c r="K27" s="10">
        <v>0.3149350649350649</v>
      </c>
      <c r="L27" s="10">
        <v>0.68506493506493504</v>
      </c>
      <c r="M27" s="10">
        <v>0</v>
      </c>
      <c r="N27" s="10">
        <v>0</v>
      </c>
      <c r="O27" s="8">
        <v>0</v>
      </c>
      <c r="P27" s="8">
        <v>30.8</v>
      </c>
      <c r="Q27" s="8">
        <v>0</v>
      </c>
      <c r="R27" s="8">
        <v>0</v>
      </c>
      <c r="S27" s="8">
        <v>0</v>
      </c>
      <c r="T27" s="10">
        <v>0</v>
      </c>
      <c r="U27" s="10">
        <v>1</v>
      </c>
      <c r="V27" s="10">
        <v>0</v>
      </c>
      <c r="W27" s="10">
        <v>0</v>
      </c>
      <c r="X27" s="10">
        <v>0</v>
      </c>
      <c r="Y27" s="5">
        <v>0</v>
      </c>
      <c r="Z27" s="28">
        <v>0</v>
      </c>
      <c r="AA27" s="3">
        <v>0</v>
      </c>
      <c r="AB27" s="3">
        <v>0</v>
      </c>
      <c r="AC27" s="6">
        <v>0</v>
      </c>
      <c r="AD27" s="6">
        <v>0</v>
      </c>
      <c r="AE27" s="6">
        <v>0</v>
      </c>
      <c r="AF27" s="6">
        <v>0</v>
      </c>
    </row>
    <row r="28" spans="1:32" x14ac:dyDescent="0.2">
      <c r="A28" s="4" t="s">
        <v>7</v>
      </c>
      <c r="B28" s="2" t="s">
        <v>18</v>
      </c>
      <c r="C28" s="88">
        <v>900</v>
      </c>
      <c r="D28" s="2">
        <v>43478</v>
      </c>
      <c r="E28" s="1">
        <v>37</v>
      </c>
      <c r="F28" s="86">
        <v>39</v>
      </c>
      <c r="G28" s="8">
        <v>1.6</v>
      </c>
      <c r="H28" s="8">
        <v>37.4</v>
      </c>
      <c r="I28" s="8">
        <v>0</v>
      </c>
      <c r="J28" s="8">
        <v>0</v>
      </c>
      <c r="K28" s="10">
        <v>4.1025641025641026E-2</v>
      </c>
      <c r="L28" s="10">
        <v>0.9589743589743589</v>
      </c>
      <c r="M28" s="10">
        <v>0</v>
      </c>
      <c r="N28" s="10">
        <v>0</v>
      </c>
      <c r="O28" s="8">
        <v>0</v>
      </c>
      <c r="P28" s="8">
        <v>37.1</v>
      </c>
      <c r="Q28" s="8">
        <v>0</v>
      </c>
      <c r="R28" s="8">
        <v>0</v>
      </c>
      <c r="S28" s="8">
        <v>0</v>
      </c>
      <c r="T28" s="10">
        <v>0</v>
      </c>
      <c r="U28" s="10">
        <v>0.95128205128205134</v>
      </c>
      <c r="V28" s="10">
        <v>0</v>
      </c>
      <c r="W28" s="10">
        <v>0</v>
      </c>
      <c r="X28" s="10">
        <v>0</v>
      </c>
      <c r="Y28" s="5">
        <v>0</v>
      </c>
      <c r="Z28" s="28">
        <v>0</v>
      </c>
      <c r="AA28" s="3">
        <v>0</v>
      </c>
      <c r="AB28" s="3">
        <v>0</v>
      </c>
      <c r="AC28" s="6">
        <v>0</v>
      </c>
      <c r="AD28" s="6">
        <v>0</v>
      </c>
      <c r="AE28" s="6">
        <v>0</v>
      </c>
      <c r="AF28" s="6">
        <v>0</v>
      </c>
    </row>
    <row r="29" spans="1:32" x14ac:dyDescent="0.2">
      <c r="A29" s="4" t="s">
        <v>7</v>
      </c>
      <c r="B29" s="2" t="s">
        <v>14</v>
      </c>
      <c r="C29" s="85">
        <v>900</v>
      </c>
      <c r="D29" s="2">
        <v>43470</v>
      </c>
      <c r="E29" s="1">
        <v>46</v>
      </c>
      <c r="F29" s="86">
        <v>41.4</v>
      </c>
      <c r="G29" s="8">
        <v>7.8</v>
      </c>
      <c r="H29" s="8">
        <v>27.4</v>
      </c>
      <c r="I29" s="8">
        <v>6.2</v>
      </c>
      <c r="J29" s="8">
        <v>0</v>
      </c>
      <c r="K29" s="10">
        <v>0.18840579710144928</v>
      </c>
      <c r="L29" s="10">
        <v>0.66183574879227047</v>
      </c>
      <c r="M29" s="10">
        <v>0.14975845410628019</v>
      </c>
      <c r="N29" s="10">
        <v>0</v>
      </c>
      <c r="O29" s="8">
        <v>3.1</v>
      </c>
      <c r="P29" s="8">
        <v>34.6</v>
      </c>
      <c r="Q29" s="8">
        <v>4.5</v>
      </c>
      <c r="R29" s="8">
        <v>0</v>
      </c>
      <c r="S29" s="8">
        <v>1.6</v>
      </c>
      <c r="T29" s="10">
        <v>7.4879227053140096E-2</v>
      </c>
      <c r="U29" s="10">
        <v>0.83574879227053145</v>
      </c>
      <c r="V29" s="10">
        <v>0.10869565217391304</v>
      </c>
      <c r="W29" s="10">
        <v>0</v>
      </c>
      <c r="X29" s="10">
        <v>3.8647342995169087E-2</v>
      </c>
      <c r="Y29" s="5">
        <v>0</v>
      </c>
      <c r="Z29" s="28">
        <v>0</v>
      </c>
      <c r="AA29" s="3">
        <v>1</v>
      </c>
      <c r="AB29" s="3">
        <v>0</v>
      </c>
      <c r="AC29" s="6">
        <v>0</v>
      </c>
      <c r="AD29" s="6">
        <v>0</v>
      </c>
      <c r="AE29" s="6">
        <v>1.4492753623188408</v>
      </c>
      <c r="AF29" s="6">
        <v>0</v>
      </c>
    </row>
    <row r="30" spans="1:32" x14ac:dyDescent="0.2">
      <c r="A30" s="4" t="s">
        <v>7</v>
      </c>
      <c r="B30" s="2" t="s">
        <v>70</v>
      </c>
      <c r="C30" s="88">
        <v>100</v>
      </c>
      <c r="D30" s="2">
        <v>43470</v>
      </c>
      <c r="E30" s="1">
        <v>61</v>
      </c>
      <c r="F30" s="86">
        <v>57.2</v>
      </c>
      <c r="G30" s="8">
        <v>0</v>
      </c>
      <c r="H30" s="8">
        <v>57.2</v>
      </c>
      <c r="I30" s="8">
        <v>0</v>
      </c>
      <c r="J30" s="8">
        <v>0</v>
      </c>
      <c r="K30" s="10">
        <v>0</v>
      </c>
      <c r="L30" s="10">
        <v>1</v>
      </c>
      <c r="M30" s="10">
        <v>0</v>
      </c>
      <c r="N30" s="10">
        <v>0</v>
      </c>
      <c r="O30" s="8">
        <v>0</v>
      </c>
      <c r="P30" s="8">
        <v>57.2</v>
      </c>
      <c r="Q30" s="8">
        <v>0</v>
      </c>
      <c r="R30" s="8">
        <v>0</v>
      </c>
      <c r="S30" s="8">
        <v>0</v>
      </c>
      <c r="T30" s="10">
        <v>0</v>
      </c>
      <c r="U30" s="10">
        <v>1</v>
      </c>
      <c r="V30" s="10">
        <v>0</v>
      </c>
      <c r="W30" s="10">
        <v>0</v>
      </c>
      <c r="X30" s="10">
        <v>0</v>
      </c>
      <c r="Y30" s="5">
        <v>1</v>
      </c>
      <c r="Z30" s="28">
        <v>0</v>
      </c>
      <c r="AA30" s="3">
        <v>0</v>
      </c>
      <c r="AB30" s="3">
        <v>6</v>
      </c>
      <c r="AC30" s="6">
        <v>1.048951048951049</v>
      </c>
      <c r="AD30" s="6">
        <v>0</v>
      </c>
      <c r="AE30" s="6">
        <v>0</v>
      </c>
      <c r="AF30" s="6">
        <v>6.2937062937062933</v>
      </c>
    </row>
    <row r="31" spans="1:32" x14ac:dyDescent="0.2">
      <c r="A31" s="4" t="s">
        <v>7</v>
      </c>
      <c r="B31" s="2" t="s">
        <v>18</v>
      </c>
      <c r="C31" s="88">
        <v>100</v>
      </c>
      <c r="D31" s="2">
        <v>43478</v>
      </c>
      <c r="E31" s="1">
        <v>53</v>
      </c>
      <c r="F31" s="86">
        <v>62.1</v>
      </c>
      <c r="G31" s="8">
        <v>6</v>
      </c>
      <c r="H31" s="8">
        <v>56.1</v>
      </c>
      <c r="I31" s="8">
        <v>0</v>
      </c>
      <c r="J31" s="8">
        <v>0</v>
      </c>
      <c r="K31" s="10">
        <v>9.6618357487922704E-2</v>
      </c>
      <c r="L31" s="10">
        <v>0.90338164251207731</v>
      </c>
      <c r="M31" s="10">
        <v>0</v>
      </c>
      <c r="N31" s="10">
        <v>0</v>
      </c>
      <c r="O31" s="8">
        <v>0</v>
      </c>
      <c r="P31" s="8">
        <v>60.5</v>
      </c>
      <c r="Q31" s="8">
        <v>0</v>
      </c>
      <c r="R31" s="8">
        <v>0</v>
      </c>
      <c r="S31" s="8">
        <v>0</v>
      </c>
      <c r="T31" s="10">
        <v>0</v>
      </c>
      <c r="U31" s="10">
        <v>0.97423510466988728</v>
      </c>
      <c r="V31" s="10">
        <v>0</v>
      </c>
      <c r="W31" s="10">
        <v>0</v>
      </c>
      <c r="X31" s="10">
        <v>0</v>
      </c>
      <c r="Y31" s="5">
        <v>1</v>
      </c>
      <c r="Z31" s="28">
        <v>0</v>
      </c>
      <c r="AA31" s="3">
        <v>0</v>
      </c>
      <c r="AB31" s="3">
        <v>1</v>
      </c>
      <c r="AC31" s="6">
        <v>0.96618357487922713</v>
      </c>
      <c r="AD31" s="6">
        <v>0</v>
      </c>
      <c r="AE31" s="6">
        <v>0</v>
      </c>
      <c r="AF31" s="6">
        <v>0.96618357487922713</v>
      </c>
    </row>
    <row r="32" spans="1:32" x14ac:dyDescent="0.2">
      <c r="A32" s="4" t="s">
        <v>7</v>
      </c>
      <c r="B32" s="2" t="s">
        <v>14</v>
      </c>
      <c r="C32" s="85">
        <v>900</v>
      </c>
      <c r="D32" s="2">
        <v>43470</v>
      </c>
      <c r="E32" s="1">
        <v>70</v>
      </c>
      <c r="F32" s="86">
        <v>68.7</v>
      </c>
      <c r="G32" s="8">
        <v>10.3</v>
      </c>
      <c r="H32" s="8">
        <v>58.4</v>
      </c>
      <c r="I32" s="8">
        <v>0</v>
      </c>
      <c r="J32" s="8">
        <v>0</v>
      </c>
      <c r="K32" s="10">
        <v>0.14992721979621543</v>
      </c>
      <c r="L32" s="10">
        <v>0.85007278020378452</v>
      </c>
      <c r="M32" s="10">
        <v>0</v>
      </c>
      <c r="N32" s="10">
        <v>0</v>
      </c>
      <c r="O32" s="8">
        <v>0</v>
      </c>
      <c r="P32" s="8">
        <v>60</v>
      </c>
      <c r="Q32" s="8">
        <v>0</v>
      </c>
      <c r="R32" s="8">
        <v>0</v>
      </c>
      <c r="S32" s="8">
        <v>0</v>
      </c>
      <c r="T32" s="10">
        <v>0</v>
      </c>
      <c r="U32" s="10">
        <v>0.87336244541484709</v>
      </c>
      <c r="V32" s="10">
        <v>0</v>
      </c>
      <c r="W32" s="10">
        <v>0</v>
      </c>
      <c r="X32" s="10">
        <v>0</v>
      </c>
      <c r="Y32" s="5">
        <v>1</v>
      </c>
      <c r="Z32" s="28">
        <v>0</v>
      </c>
      <c r="AA32" s="3">
        <v>0</v>
      </c>
      <c r="AB32" s="3">
        <v>0</v>
      </c>
      <c r="AC32" s="6">
        <v>0.8733624454148472</v>
      </c>
      <c r="AD32" s="6">
        <v>0</v>
      </c>
      <c r="AE32" s="6">
        <v>0</v>
      </c>
      <c r="AF32" s="6">
        <v>0</v>
      </c>
    </row>
    <row r="33" spans="1:32" x14ac:dyDescent="0.2">
      <c r="A33" s="4" t="s">
        <v>7</v>
      </c>
      <c r="B33" s="2" t="s">
        <v>18</v>
      </c>
      <c r="C33" s="88">
        <v>100</v>
      </c>
      <c r="D33" s="2">
        <v>43478</v>
      </c>
      <c r="E33" s="1">
        <v>67</v>
      </c>
      <c r="F33" s="86">
        <v>70</v>
      </c>
      <c r="G33" s="8">
        <v>0.3</v>
      </c>
      <c r="H33" s="8">
        <v>17.899999999999999</v>
      </c>
      <c r="I33" s="8">
        <v>51.8</v>
      </c>
      <c r="J33" s="8">
        <v>0</v>
      </c>
      <c r="K33" s="10">
        <v>4.2857142857142859E-3</v>
      </c>
      <c r="L33" s="10">
        <v>0.25571428571428567</v>
      </c>
      <c r="M33" s="10">
        <v>0.74</v>
      </c>
      <c r="N33" s="10">
        <v>0</v>
      </c>
      <c r="O33" s="8">
        <v>0</v>
      </c>
      <c r="P33" s="8">
        <v>62.4</v>
      </c>
      <c r="Q33" s="8">
        <v>49.4</v>
      </c>
      <c r="R33" s="8">
        <v>0</v>
      </c>
      <c r="S33" s="8">
        <v>1.3</v>
      </c>
      <c r="T33" s="10">
        <v>0</v>
      </c>
      <c r="U33" s="10">
        <v>0.89142857142857146</v>
      </c>
      <c r="V33" s="10">
        <v>0.70571428571428574</v>
      </c>
      <c r="W33" s="10">
        <v>0</v>
      </c>
      <c r="X33" s="10">
        <v>1.8571428571428572E-2</v>
      </c>
      <c r="Y33" s="5">
        <v>0</v>
      </c>
      <c r="Z33" s="28">
        <v>0</v>
      </c>
      <c r="AA33" s="3">
        <v>2</v>
      </c>
      <c r="AB33" s="3">
        <v>1</v>
      </c>
      <c r="AC33" s="6">
        <v>0</v>
      </c>
      <c r="AD33" s="6">
        <v>0</v>
      </c>
      <c r="AE33" s="6">
        <v>1.7142857142857142</v>
      </c>
      <c r="AF33" s="6">
        <v>0.8571428571428571</v>
      </c>
    </row>
    <row r="34" spans="1:32" x14ac:dyDescent="0.2">
      <c r="A34" s="32" t="s">
        <v>7</v>
      </c>
      <c r="B34" s="15" t="s">
        <v>13</v>
      </c>
      <c r="C34" s="90">
        <v>100</v>
      </c>
      <c r="D34" s="15">
        <v>43478</v>
      </c>
      <c r="E34" s="16">
        <v>72</v>
      </c>
      <c r="F34" s="70">
        <v>72.099999999999994</v>
      </c>
      <c r="G34" s="18">
        <v>6</v>
      </c>
      <c r="H34" s="18">
        <v>53.5</v>
      </c>
      <c r="I34" s="18">
        <v>12.6</v>
      </c>
      <c r="J34" s="18">
        <v>0</v>
      </c>
      <c r="K34" s="20">
        <v>8.3217753120665747E-2</v>
      </c>
      <c r="L34" s="20">
        <v>0.7420249653259362</v>
      </c>
      <c r="M34" s="20">
        <v>0.17475728155339806</v>
      </c>
      <c r="N34" s="20">
        <v>0</v>
      </c>
      <c r="O34" s="18">
        <v>3.2</v>
      </c>
      <c r="P34" s="18">
        <v>53.8</v>
      </c>
      <c r="Q34" s="18">
        <v>12.3</v>
      </c>
      <c r="R34" s="18">
        <v>0</v>
      </c>
      <c r="S34" s="18">
        <v>6.3</v>
      </c>
      <c r="T34" s="20">
        <v>4.438280166435507E-2</v>
      </c>
      <c r="U34" s="20">
        <v>0.74618585298196949</v>
      </c>
      <c r="V34" s="20">
        <v>0.17059639389736481</v>
      </c>
      <c r="W34" s="20">
        <v>0</v>
      </c>
      <c r="X34" s="20">
        <v>8.7378640776699032E-2</v>
      </c>
      <c r="Y34" s="21">
        <v>1</v>
      </c>
      <c r="Z34" s="30">
        <v>0</v>
      </c>
      <c r="AA34" s="13">
        <v>3</v>
      </c>
      <c r="AB34" s="13">
        <v>1</v>
      </c>
      <c r="AC34" s="17">
        <v>0.83217753120665738</v>
      </c>
      <c r="AD34" s="17">
        <v>0</v>
      </c>
      <c r="AE34" s="17">
        <v>2.4965325936199725</v>
      </c>
      <c r="AF34" s="17">
        <v>0.83217753120665738</v>
      </c>
    </row>
    <row r="35" spans="1:32" x14ac:dyDescent="0.2">
      <c r="A35" s="4" t="s">
        <v>7</v>
      </c>
      <c r="B35" s="2" t="s">
        <v>70</v>
      </c>
      <c r="C35" s="1">
        <v>900</v>
      </c>
      <c r="D35" s="2">
        <v>43470</v>
      </c>
      <c r="E35" s="1">
        <v>98</v>
      </c>
      <c r="F35" s="86">
        <v>91.3</v>
      </c>
      <c r="G35" s="8">
        <v>3.8</v>
      </c>
      <c r="H35" s="8">
        <v>53.3</v>
      </c>
      <c r="I35" s="8">
        <v>34.200000000000003</v>
      </c>
      <c r="J35" s="8">
        <v>0</v>
      </c>
      <c r="K35" s="10">
        <v>4.1621029572836803E-2</v>
      </c>
      <c r="L35" s="10">
        <v>0.58378970427163202</v>
      </c>
      <c r="M35" s="10">
        <v>0.37458926615553123</v>
      </c>
      <c r="N35" s="10">
        <v>0</v>
      </c>
      <c r="O35" s="8">
        <v>2.4</v>
      </c>
      <c r="P35" s="8">
        <v>58.1</v>
      </c>
      <c r="Q35" s="8">
        <v>6.8</v>
      </c>
      <c r="R35" s="8">
        <v>0</v>
      </c>
      <c r="S35" s="8">
        <v>3.9</v>
      </c>
      <c r="T35" s="10">
        <v>2.628696604600219E-2</v>
      </c>
      <c r="U35" s="10">
        <v>0.63636363636363635</v>
      </c>
      <c r="V35" s="10">
        <v>7.4479737130339535E-2</v>
      </c>
      <c r="W35" s="10">
        <v>0</v>
      </c>
      <c r="X35" s="10">
        <v>4.271631982475356E-2</v>
      </c>
      <c r="Y35" s="5">
        <v>5</v>
      </c>
      <c r="Z35" s="28">
        <v>0</v>
      </c>
      <c r="AA35" s="3">
        <v>1</v>
      </c>
      <c r="AB35" s="3">
        <v>0</v>
      </c>
      <c r="AC35" s="6">
        <v>3.2858707557502735</v>
      </c>
      <c r="AD35" s="6">
        <v>0</v>
      </c>
      <c r="AE35" s="6">
        <v>0.65717415115005473</v>
      </c>
      <c r="AF35" s="6">
        <v>0</v>
      </c>
    </row>
    <row r="36" spans="1:32" x14ac:dyDescent="0.2">
      <c r="A36" s="32" t="s">
        <v>7</v>
      </c>
      <c r="B36" s="15" t="s">
        <v>71</v>
      </c>
      <c r="C36" s="16">
        <v>900</v>
      </c>
      <c r="D36" s="15">
        <v>43635</v>
      </c>
      <c r="E36" s="16">
        <v>238</v>
      </c>
      <c r="F36" s="70">
        <v>258.7</v>
      </c>
      <c r="G36" s="18">
        <v>17.100000000000001</v>
      </c>
      <c r="H36" s="18">
        <v>241.6</v>
      </c>
      <c r="I36" s="18">
        <v>0</v>
      </c>
      <c r="J36" s="18">
        <v>0</v>
      </c>
      <c r="K36" s="20">
        <v>6.6099729416312342E-2</v>
      </c>
      <c r="L36" s="20">
        <v>0.93390027058368774</v>
      </c>
      <c r="M36" s="20">
        <v>0</v>
      </c>
      <c r="N36" s="20">
        <v>0</v>
      </c>
      <c r="O36" s="18">
        <v>0</v>
      </c>
      <c r="P36" s="18">
        <v>201</v>
      </c>
      <c r="Q36" s="18">
        <v>0</v>
      </c>
      <c r="R36" s="18">
        <v>28.7</v>
      </c>
      <c r="S36" s="18">
        <v>0</v>
      </c>
      <c r="T36" s="20">
        <v>0</v>
      </c>
      <c r="U36" s="20">
        <v>0.77696173173560112</v>
      </c>
      <c r="V36" s="20">
        <v>0</v>
      </c>
      <c r="W36" s="20">
        <v>0.11093931194433707</v>
      </c>
      <c r="X36" s="20">
        <v>0</v>
      </c>
      <c r="Y36" s="21">
        <v>2</v>
      </c>
      <c r="Z36" s="30">
        <v>0</v>
      </c>
      <c r="AA36" s="13">
        <v>0</v>
      </c>
      <c r="AB36" s="13">
        <v>1</v>
      </c>
      <c r="AC36" s="17">
        <v>0.46385775028991111</v>
      </c>
      <c r="AD36" s="17">
        <v>0</v>
      </c>
      <c r="AE36" s="17">
        <v>0</v>
      </c>
      <c r="AF36" s="17">
        <v>0.23192887514495555</v>
      </c>
    </row>
    <row r="37" spans="1:32" x14ac:dyDescent="0.2">
      <c r="A37" s="4" t="s">
        <v>5</v>
      </c>
      <c r="B37" s="2" t="s">
        <v>70</v>
      </c>
      <c r="C37" s="1">
        <v>100</v>
      </c>
      <c r="D37" s="2">
        <v>43462</v>
      </c>
      <c r="E37" s="1">
        <v>38</v>
      </c>
      <c r="F37" s="86">
        <v>43.2</v>
      </c>
      <c r="G37" s="8">
        <v>0</v>
      </c>
      <c r="H37" s="8">
        <v>25.2</v>
      </c>
      <c r="I37" s="8">
        <v>17.899999999999999</v>
      </c>
      <c r="J37" s="8">
        <v>0</v>
      </c>
      <c r="K37" s="12">
        <v>0</v>
      </c>
      <c r="L37" s="12">
        <v>0.58333333333333326</v>
      </c>
      <c r="M37" s="12">
        <v>0.4143518518518518</v>
      </c>
      <c r="N37" s="12">
        <v>0</v>
      </c>
      <c r="O37" s="8">
        <v>4.1500000000000004</v>
      </c>
      <c r="P37" s="8">
        <v>29.9</v>
      </c>
      <c r="Q37" s="8">
        <v>9.3000000000000007</v>
      </c>
      <c r="R37" s="8">
        <v>0</v>
      </c>
      <c r="S37" s="8">
        <v>4.4000000000000004</v>
      </c>
      <c r="T37" s="12">
        <v>9.6064814814814811E-2</v>
      </c>
      <c r="U37" s="12">
        <v>0.69212962962962954</v>
      </c>
      <c r="V37" s="12">
        <v>0.21527777777777779</v>
      </c>
      <c r="W37" s="12">
        <v>0</v>
      </c>
      <c r="X37" s="12">
        <v>0.10185185185185186</v>
      </c>
      <c r="Y37" s="105">
        <v>0</v>
      </c>
      <c r="Z37" s="105">
        <v>0</v>
      </c>
      <c r="AA37" s="105">
        <v>1</v>
      </c>
      <c r="AB37" s="105">
        <v>2</v>
      </c>
      <c r="AC37" s="6">
        <v>0</v>
      </c>
      <c r="AD37" s="6">
        <v>0</v>
      </c>
      <c r="AE37" s="6">
        <v>1.3888888888888886</v>
      </c>
      <c r="AF37" s="6">
        <v>2.7777777777777772</v>
      </c>
    </row>
    <row r="38" spans="1:32" x14ac:dyDescent="0.2">
      <c r="A38" s="4" t="s">
        <v>5</v>
      </c>
      <c r="B38" s="2" t="s">
        <v>11</v>
      </c>
      <c r="C38" s="1">
        <v>100</v>
      </c>
      <c r="D38" s="2">
        <v>44020</v>
      </c>
      <c r="E38" s="1">
        <v>35</v>
      </c>
      <c r="F38" s="86">
        <v>31.6</v>
      </c>
      <c r="G38" s="8">
        <v>7</v>
      </c>
      <c r="H38" s="8">
        <v>24.6</v>
      </c>
      <c r="I38" s="8">
        <v>0</v>
      </c>
      <c r="J38" s="8">
        <v>0</v>
      </c>
      <c r="K38" s="12">
        <v>0.22151898734177214</v>
      </c>
      <c r="L38" s="12">
        <v>0.77848101265822789</v>
      </c>
      <c r="M38" s="12">
        <v>0</v>
      </c>
      <c r="N38" s="12">
        <v>0</v>
      </c>
      <c r="O38" s="8">
        <v>5</v>
      </c>
      <c r="P38" s="8">
        <v>23.9</v>
      </c>
      <c r="Q38" s="8">
        <v>0</v>
      </c>
      <c r="R38" s="8">
        <v>0</v>
      </c>
      <c r="S38" s="8">
        <v>0</v>
      </c>
      <c r="T38" s="12">
        <v>0.15822784810126581</v>
      </c>
      <c r="U38" s="12">
        <v>0.75632911392405056</v>
      </c>
      <c r="V38" s="12">
        <v>0</v>
      </c>
      <c r="W38" s="12">
        <v>0</v>
      </c>
      <c r="X38" s="12">
        <v>0</v>
      </c>
      <c r="Y38" s="60">
        <v>0</v>
      </c>
      <c r="Z38" s="60">
        <v>1</v>
      </c>
      <c r="AA38" s="60">
        <v>0</v>
      </c>
      <c r="AB38" s="60">
        <v>0</v>
      </c>
      <c r="AC38" s="6">
        <v>0</v>
      </c>
      <c r="AD38" s="6">
        <v>1.8987341772151896</v>
      </c>
      <c r="AE38" s="6">
        <v>0</v>
      </c>
      <c r="AF38" s="6">
        <v>0</v>
      </c>
    </row>
    <row r="39" spans="1:32" x14ac:dyDescent="0.2">
      <c r="A39" s="32" t="s">
        <v>5</v>
      </c>
      <c r="B39" s="15" t="s">
        <v>11</v>
      </c>
      <c r="C39" s="16">
        <v>100</v>
      </c>
      <c r="D39" s="15">
        <v>44020</v>
      </c>
      <c r="E39" s="16">
        <v>40</v>
      </c>
      <c r="F39" s="70">
        <v>39.9</v>
      </c>
      <c r="G39" s="18">
        <v>0</v>
      </c>
      <c r="H39" s="18">
        <v>39.9</v>
      </c>
      <c r="I39" s="18">
        <v>0</v>
      </c>
      <c r="J39" s="18">
        <v>0</v>
      </c>
      <c r="K39" s="20">
        <v>0</v>
      </c>
      <c r="L39" s="20">
        <v>1</v>
      </c>
      <c r="M39" s="20">
        <v>0</v>
      </c>
      <c r="N39" s="20">
        <v>0</v>
      </c>
      <c r="O39" s="18">
        <v>1.9</v>
      </c>
      <c r="P39" s="18">
        <v>32.9</v>
      </c>
      <c r="Q39" s="18">
        <v>0</v>
      </c>
      <c r="R39" s="18">
        <v>0</v>
      </c>
      <c r="S39" s="18">
        <v>0</v>
      </c>
      <c r="T39" s="20">
        <v>4.7619047619047616E-2</v>
      </c>
      <c r="U39" s="20">
        <v>0.82456140350877194</v>
      </c>
      <c r="V39" s="20">
        <v>0</v>
      </c>
      <c r="W39" s="20">
        <v>0</v>
      </c>
      <c r="X39" s="20">
        <v>0</v>
      </c>
      <c r="Y39" s="21">
        <v>0</v>
      </c>
      <c r="Z39" s="21">
        <v>1</v>
      </c>
      <c r="AA39" s="21">
        <v>0</v>
      </c>
      <c r="AB39" s="21">
        <v>0</v>
      </c>
      <c r="AC39" s="17">
        <v>0</v>
      </c>
      <c r="AD39" s="17">
        <v>1.5037593984962407</v>
      </c>
      <c r="AE39" s="17">
        <v>0</v>
      </c>
      <c r="AF39" s="17">
        <v>0</v>
      </c>
    </row>
    <row r="40" spans="1:32" x14ac:dyDescent="0.2">
      <c r="A40" s="91" t="s">
        <v>6</v>
      </c>
      <c r="B40" s="67" t="s">
        <v>14</v>
      </c>
      <c r="C40" s="73">
        <v>100</v>
      </c>
      <c r="D40" s="67">
        <v>43458</v>
      </c>
      <c r="E40" s="38">
        <v>40</v>
      </c>
      <c r="F40" s="92">
        <v>35</v>
      </c>
      <c r="G40" s="8">
        <v>0</v>
      </c>
      <c r="H40" s="8">
        <v>5.4</v>
      </c>
      <c r="I40" s="8">
        <v>28.8</v>
      </c>
      <c r="J40" s="8">
        <v>0.8</v>
      </c>
      <c r="K40" s="93">
        <v>0</v>
      </c>
      <c r="L40" s="93">
        <v>0.1542857142857143</v>
      </c>
      <c r="M40" s="93">
        <v>0.82285714285714284</v>
      </c>
      <c r="N40" s="93">
        <v>2.2857142857142857E-2</v>
      </c>
      <c r="O40" s="8">
        <v>9.1</v>
      </c>
      <c r="P40" s="8">
        <v>4.9000000000000004</v>
      </c>
      <c r="Q40" s="8">
        <v>4.9000000000000004</v>
      </c>
      <c r="R40" s="8">
        <v>1.3</v>
      </c>
      <c r="S40" s="8">
        <v>2.6</v>
      </c>
      <c r="T40" s="93">
        <v>0.26</v>
      </c>
      <c r="U40" s="93">
        <v>0.14000000000000001</v>
      </c>
      <c r="V40" s="93">
        <v>0.14000000000000001</v>
      </c>
      <c r="W40" s="93">
        <v>3.7142857142857144E-2</v>
      </c>
      <c r="X40" s="93">
        <v>7.4285714285714288E-2</v>
      </c>
      <c r="Y40" s="5">
        <v>0</v>
      </c>
      <c r="Z40" s="5">
        <v>0</v>
      </c>
      <c r="AA40" s="5">
        <v>3</v>
      </c>
      <c r="AB40" s="5">
        <v>0</v>
      </c>
      <c r="AC40" s="87">
        <v>0</v>
      </c>
      <c r="AD40" s="87">
        <v>0</v>
      </c>
      <c r="AE40" s="87">
        <v>5.1428571428571432</v>
      </c>
      <c r="AF40" s="87">
        <v>0</v>
      </c>
    </row>
    <row r="41" spans="1:32" x14ac:dyDescent="0.2">
      <c r="A41" s="91" t="s">
        <v>6</v>
      </c>
      <c r="B41" s="67" t="s">
        <v>13</v>
      </c>
      <c r="C41" s="73">
        <v>900</v>
      </c>
      <c r="D41" s="67">
        <v>43478</v>
      </c>
      <c r="E41" s="38">
        <v>49</v>
      </c>
      <c r="F41" s="92">
        <v>31.4</v>
      </c>
      <c r="G41" s="8">
        <v>0</v>
      </c>
      <c r="H41" s="8">
        <v>3.9</v>
      </c>
      <c r="I41" s="8">
        <v>27.5</v>
      </c>
      <c r="J41" s="8">
        <v>0</v>
      </c>
      <c r="K41" s="93">
        <v>0</v>
      </c>
      <c r="L41" s="93">
        <v>0.12420382165605096</v>
      </c>
      <c r="M41" s="93">
        <v>0.87579617834394907</v>
      </c>
      <c r="N41" s="93">
        <v>0</v>
      </c>
      <c r="O41" s="8">
        <v>2.8</v>
      </c>
      <c r="P41" s="8">
        <v>19.100000000000001</v>
      </c>
      <c r="Q41" s="8">
        <v>4.5999999999999996</v>
      </c>
      <c r="R41" s="8">
        <v>0</v>
      </c>
      <c r="S41" s="8">
        <v>0</v>
      </c>
      <c r="T41" s="93">
        <v>8.9171974522292988E-2</v>
      </c>
      <c r="U41" s="93">
        <v>0.60828025477707015</v>
      </c>
      <c r="V41" s="93">
        <v>0.1464968152866242</v>
      </c>
      <c r="W41" s="93">
        <v>0</v>
      </c>
      <c r="X41" s="93">
        <v>0</v>
      </c>
      <c r="Y41" s="5">
        <v>0</v>
      </c>
      <c r="Z41" s="5">
        <v>0</v>
      </c>
      <c r="AA41" s="5">
        <v>0</v>
      </c>
      <c r="AB41" s="5">
        <v>0</v>
      </c>
      <c r="AC41" s="87">
        <v>0</v>
      </c>
      <c r="AD41" s="87">
        <v>0</v>
      </c>
      <c r="AE41" s="87">
        <v>0</v>
      </c>
      <c r="AF41" s="87">
        <v>0</v>
      </c>
    </row>
    <row r="42" spans="1:32" x14ac:dyDescent="0.2">
      <c r="A42" s="91" t="s">
        <v>6</v>
      </c>
      <c r="B42" s="73" t="s">
        <v>13</v>
      </c>
      <c r="C42" s="73">
        <v>33</v>
      </c>
      <c r="D42" s="67">
        <v>43466</v>
      </c>
      <c r="E42" s="38">
        <v>33</v>
      </c>
      <c r="F42" s="92">
        <v>34</v>
      </c>
      <c r="G42" s="8">
        <v>0</v>
      </c>
      <c r="H42" s="8">
        <v>2.6</v>
      </c>
      <c r="I42" s="8">
        <v>31.7</v>
      </c>
      <c r="J42" s="8">
        <v>0</v>
      </c>
      <c r="K42" s="93">
        <v>0</v>
      </c>
      <c r="L42" s="93">
        <v>0.08</v>
      </c>
      <c r="M42" s="93">
        <v>0.93</v>
      </c>
      <c r="N42" s="93">
        <v>0</v>
      </c>
      <c r="O42" s="8">
        <v>0</v>
      </c>
      <c r="P42" s="8">
        <v>18.600000000000001</v>
      </c>
      <c r="Q42" s="8">
        <v>0</v>
      </c>
      <c r="R42" s="8">
        <v>0</v>
      </c>
      <c r="S42" s="8">
        <v>0</v>
      </c>
      <c r="T42" s="93">
        <v>0</v>
      </c>
      <c r="U42" s="93">
        <v>0.54</v>
      </c>
      <c r="V42" s="93">
        <v>0</v>
      </c>
      <c r="W42" s="93">
        <v>0</v>
      </c>
      <c r="X42" s="93">
        <v>0</v>
      </c>
      <c r="Y42" s="5">
        <v>2</v>
      </c>
      <c r="Z42" s="5">
        <v>0</v>
      </c>
      <c r="AA42" s="5">
        <v>2</v>
      </c>
      <c r="AB42" s="5">
        <v>2</v>
      </c>
      <c r="AC42" s="87">
        <v>3.5</v>
      </c>
      <c r="AD42" s="87">
        <v>0</v>
      </c>
      <c r="AE42" s="87">
        <v>3.5</v>
      </c>
      <c r="AF42" s="87">
        <v>3.5</v>
      </c>
    </row>
    <row r="43" spans="1:32" x14ac:dyDescent="0.2">
      <c r="A43" s="91" t="s">
        <v>6</v>
      </c>
      <c r="B43" s="67" t="s">
        <v>13</v>
      </c>
      <c r="C43" s="73">
        <v>100</v>
      </c>
      <c r="D43" s="67">
        <v>43478</v>
      </c>
      <c r="E43" s="38">
        <v>43</v>
      </c>
      <c r="F43" s="92">
        <v>39.199999999999996</v>
      </c>
      <c r="G43" s="8">
        <v>0</v>
      </c>
      <c r="H43" s="8">
        <v>3.3</v>
      </c>
      <c r="I43" s="8">
        <v>35.9</v>
      </c>
      <c r="J43" s="8">
        <v>0</v>
      </c>
      <c r="K43" s="93">
        <v>0</v>
      </c>
      <c r="L43" s="93">
        <v>8.4183673469387765E-2</v>
      </c>
      <c r="M43" s="93">
        <v>0.91581632653061229</v>
      </c>
      <c r="N43" s="93">
        <v>0</v>
      </c>
      <c r="O43" s="8">
        <v>14.6</v>
      </c>
      <c r="P43" s="8">
        <v>10.5</v>
      </c>
      <c r="Q43" s="8">
        <v>9</v>
      </c>
      <c r="R43" s="8">
        <v>0</v>
      </c>
      <c r="S43" s="8">
        <v>7.3</v>
      </c>
      <c r="T43" s="93">
        <v>0.37244897959183676</v>
      </c>
      <c r="U43" s="93">
        <v>0.2678571428571429</v>
      </c>
      <c r="V43" s="93">
        <v>0.22959183673469391</v>
      </c>
      <c r="W43" s="93">
        <v>0</v>
      </c>
      <c r="X43" s="93">
        <v>0.18622448979591838</v>
      </c>
      <c r="Y43" s="5">
        <v>0</v>
      </c>
      <c r="Z43" s="5">
        <v>0</v>
      </c>
      <c r="AA43" s="5">
        <v>1</v>
      </c>
      <c r="AB43" s="5">
        <v>0</v>
      </c>
      <c r="AC43" s="87">
        <v>0</v>
      </c>
      <c r="AD43" s="87">
        <v>0</v>
      </c>
      <c r="AE43" s="87">
        <v>1.5306122448979593</v>
      </c>
      <c r="AF43" s="87">
        <v>0</v>
      </c>
    </row>
    <row r="44" spans="1:32" x14ac:dyDescent="0.2">
      <c r="A44" s="94" t="s">
        <v>6</v>
      </c>
      <c r="B44" s="75" t="s">
        <v>13</v>
      </c>
      <c r="C44" s="74">
        <v>100</v>
      </c>
      <c r="D44" s="75">
        <v>43466</v>
      </c>
      <c r="E44" s="74">
        <v>41</v>
      </c>
      <c r="F44" s="95">
        <v>41.5</v>
      </c>
      <c r="G44" s="18">
        <v>0</v>
      </c>
      <c r="H44" s="18">
        <v>1</v>
      </c>
      <c r="I44" s="18">
        <v>40.5</v>
      </c>
      <c r="J44" s="18">
        <v>0</v>
      </c>
      <c r="K44" s="96">
        <v>0</v>
      </c>
      <c r="L44" s="96">
        <v>2.4096385542168676E-2</v>
      </c>
      <c r="M44" s="96">
        <v>0.97590361445783136</v>
      </c>
      <c r="N44" s="96">
        <v>0</v>
      </c>
      <c r="O44" s="18">
        <v>6.7</v>
      </c>
      <c r="P44" s="18">
        <v>9.6999999999999993</v>
      </c>
      <c r="Q44" s="18">
        <v>2.5</v>
      </c>
      <c r="R44" s="18">
        <v>0</v>
      </c>
      <c r="S44" s="18">
        <v>9.6</v>
      </c>
      <c r="T44" s="96">
        <v>0.16144578313253014</v>
      </c>
      <c r="U44" s="96">
        <v>0.23373493975903611</v>
      </c>
      <c r="V44" s="96">
        <v>6.0240963855421686E-2</v>
      </c>
      <c r="W44" s="96">
        <v>0</v>
      </c>
      <c r="X44" s="96">
        <v>0.23132530120481926</v>
      </c>
      <c r="Y44" s="21">
        <v>1</v>
      </c>
      <c r="Z44" s="21">
        <v>0</v>
      </c>
      <c r="AA44" s="21">
        <v>1</v>
      </c>
      <c r="AB44" s="21">
        <v>0</v>
      </c>
      <c r="AC44" s="89">
        <v>1.4457831325301205</v>
      </c>
      <c r="AD44" s="89">
        <v>0</v>
      </c>
      <c r="AE44" s="89">
        <v>1.4457831325301205</v>
      </c>
      <c r="AF44" s="89">
        <v>0</v>
      </c>
    </row>
    <row r="45" spans="1:32" x14ac:dyDescent="0.2">
      <c r="A45" s="91" t="s">
        <v>6</v>
      </c>
      <c r="B45" s="77" t="s">
        <v>70</v>
      </c>
      <c r="C45" s="73">
        <v>100</v>
      </c>
      <c r="D45" s="67">
        <v>43462</v>
      </c>
      <c r="E45" s="38">
        <v>36</v>
      </c>
      <c r="F45" s="92">
        <v>34</v>
      </c>
      <c r="G45" s="8">
        <v>0</v>
      </c>
      <c r="H45" s="8">
        <v>7.9</v>
      </c>
      <c r="I45" s="8">
        <v>26.1</v>
      </c>
      <c r="J45" s="8">
        <v>0</v>
      </c>
      <c r="K45" s="93">
        <v>0</v>
      </c>
      <c r="L45" s="93">
        <v>0.23</v>
      </c>
      <c r="M45" s="93">
        <v>0.77</v>
      </c>
      <c r="N45" s="93">
        <v>0</v>
      </c>
      <c r="O45" s="8">
        <v>3.6</v>
      </c>
      <c r="P45" s="8">
        <v>17.3</v>
      </c>
      <c r="Q45" s="8">
        <v>5.9</v>
      </c>
      <c r="R45" s="8">
        <v>0</v>
      </c>
      <c r="S45" s="8">
        <v>1.5</v>
      </c>
      <c r="T45" s="93">
        <v>0.11</v>
      </c>
      <c r="U45" s="93">
        <v>0.51</v>
      </c>
      <c r="V45" s="93">
        <v>0.17</v>
      </c>
      <c r="W45" s="93">
        <v>0</v>
      </c>
      <c r="X45" s="93">
        <v>0.04</v>
      </c>
      <c r="Y45" s="5">
        <v>1</v>
      </c>
      <c r="Z45" s="5">
        <v>0</v>
      </c>
      <c r="AA45" s="5">
        <v>1</v>
      </c>
      <c r="AB45" s="5">
        <v>0</v>
      </c>
      <c r="AC45" s="87">
        <v>1.8</v>
      </c>
      <c r="AD45" s="87">
        <v>0</v>
      </c>
      <c r="AE45" s="87">
        <v>1.8</v>
      </c>
      <c r="AF45" s="87">
        <v>0</v>
      </c>
    </row>
    <row r="46" spans="1:32" x14ac:dyDescent="0.2">
      <c r="A46" s="91" t="s">
        <v>6</v>
      </c>
      <c r="B46" s="77" t="s">
        <v>70</v>
      </c>
      <c r="C46" s="73">
        <v>100</v>
      </c>
      <c r="D46" s="67">
        <v>43470</v>
      </c>
      <c r="E46" s="38">
        <v>74</v>
      </c>
      <c r="F46" s="92">
        <v>72.5</v>
      </c>
      <c r="G46" s="8">
        <v>1.6</v>
      </c>
      <c r="H46" s="8">
        <v>6</v>
      </c>
      <c r="I46" s="8">
        <v>64.900000000000006</v>
      </c>
      <c r="J46" s="8">
        <v>0</v>
      </c>
      <c r="K46" s="93">
        <v>2.2068965517241381E-2</v>
      </c>
      <c r="L46" s="93">
        <v>8.2758620689655171E-2</v>
      </c>
      <c r="M46" s="93">
        <v>0.89517241379310353</v>
      </c>
      <c r="N46" s="93">
        <v>0</v>
      </c>
      <c r="O46" s="8">
        <v>11.8</v>
      </c>
      <c r="P46" s="8">
        <v>27.1</v>
      </c>
      <c r="Q46" s="8">
        <v>12.2</v>
      </c>
      <c r="R46" s="8">
        <v>0</v>
      </c>
      <c r="S46" s="8">
        <v>3.1</v>
      </c>
      <c r="T46" s="93">
        <v>0.16275862068965519</v>
      </c>
      <c r="U46" s="93">
        <v>0.37379310344827588</v>
      </c>
      <c r="V46" s="93">
        <v>0.1682758620689655</v>
      </c>
      <c r="W46" s="93">
        <v>0</v>
      </c>
      <c r="X46" s="93">
        <v>4.275862068965517E-2</v>
      </c>
      <c r="Y46" s="5">
        <v>1</v>
      </c>
      <c r="Z46" s="5">
        <v>0</v>
      </c>
      <c r="AA46" s="5">
        <v>3</v>
      </c>
      <c r="AB46" s="5">
        <v>1</v>
      </c>
      <c r="AC46" s="87">
        <v>0.82758620689655171</v>
      </c>
      <c r="AD46" s="87">
        <v>0</v>
      </c>
      <c r="AE46" s="87">
        <v>2.4827586206896552</v>
      </c>
      <c r="AF46" s="87">
        <v>0.82758620689655171</v>
      </c>
    </row>
    <row r="47" spans="1:32" x14ac:dyDescent="0.2">
      <c r="A47" s="91" t="s">
        <v>6</v>
      </c>
      <c r="B47" s="67" t="s">
        <v>18</v>
      </c>
      <c r="C47" s="73">
        <v>900</v>
      </c>
      <c r="D47" s="67">
        <v>43478</v>
      </c>
      <c r="E47" s="38">
        <v>34</v>
      </c>
      <c r="F47" s="92">
        <v>35.1</v>
      </c>
      <c r="G47" s="8">
        <v>0</v>
      </c>
      <c r="H47" s="8">
        <v>12.3</v>
      </c>
      <c r="I47" s="8">
        <v>22.8</v>
      </c>
      <c r="J47" s="8">
        <v>0</v>
      </c>
      <c r="K47" s="93">
        <v>0</v>
      </c>
      <c r="L47" s="93">
        <v>0.35042735042735046</v>
      </c>
      <c r="M47" s="93">
        <v>0.6495726495726496</v>
      </c>
      <c r="N47" s="93">
        <v>0</v>
      </c>
      <c r="O47" s="8">
        <v>0</v>
      </c>
      <c r="P47" s="8">
        <v>20.100000000000001</v>
      </c>
      <c r="Q47" s="8">
        <v>0</v>
      </c>
      <c r="R47" s="8">
        <v>0</v>
      </c>
      <c r="S47" s="8">
        <v>0</v>
      </c>
      <c r="T47" s="93">
        <v>0</v>
      </c>
      <c r="U47" s="93">
        <v>0.57264957264957261</v>
      </c>
      <c r="V47" s="93">
        <v>0</v>
      </c>
      <c r="W47" s="93">
        <v>0</v>
      </c>
      <c r="X47" s="93">
        <v>0</v>
      </c>
      <c r="Y47" s="5">
        <v>1</v>
      </c>
      <c r="Z47" s="5">
        <v>0</v>
      </c>
      <c r="AA47" s="5">
        <v>1</v>
      </c>
      <c r="AB47" s="5">
        <v>1</v>
      </c>
      <c r="AC47" s="87">
        <v>1.7094017094017095</v>
      </c>
      <c r="AD47" s="87">
        <v>0</v>
      </c>
      <c r="AE47" s="87">
        <v>1.7094017094017095</v>
      </c>
      <c r="AF47" s="87">
        <v>1.7094017094017095</v>
      </c>
    </row>
    <row r="48" spans="1:32" x14ac:dyDescent="0.2">
      <c r="A48" s="91" t="s">
        <v>6</v>
      </c>
      <c r="B48" s="67" t="s">
        <v>18</v>
      </c>
      <c r="C48" s="73">
        <v>300</v>
      </c>
      <c r="D48" s="67">
        <v>43478</v>
      </c>
      <c r="E48" s="38">
        <v>47</v>
      </c>
      <c r="F48" s="92">
        <v>43.7</v>
      </c>
      <c r="G48" s="8">
        <v>0</v>
      </c>
      <c r="H48" s="8">
        <v>5</v>
      </c>
      <c r="I48" s="8">
        <v>38.700000000000003</v>
      </c>
      <c r="J48" s="8">
        <v>0</v>
      </c>
      <c r="K48" s="93">
        <v>0</v>
      </c>
      <c r="L48" s="93">
        <v>0.11441647597254004</v>
      </c>
      <c r="M48" s="93">
        <v>0.88558352402745999</v>
      </c>
      <c r="N48" s="93">
        <v>0</v>
      </c>
      <c r="O48" s="8">
        <v>3.1</v>
      </c>
      <c r="P48" s="8">
        <v>20.3</v>
      </c>
      <c r="Q48" s="8">
        <v>3.1</v>
      </c>
      <c r="R48" s="8">
        <v>0</v>
      </c>
      <c r="S48" s="8">
        <v>1.1000000000000001</v>
      </c>
      <c r="T48" s="93">
        <v>7.0938215102974822E-2</v>
      </c>
      <c r="U48" s="93">
        <v>0.46453089244851259</v>
      </c>
      <c r="V48" s="93">
        <v>7.0938215102974822E-2</v>
      </c>
      <c r="W48" s="93">
        <v>0</v>
      </c>
      <c r="X48" s="93">
        <v>2.5171624713958809E-2</v>
      </c>
      <c r="Y48" s="5">
        <v>1</v>
      </c>
      <c r="Z48" s="5">
        <v>0</v>
      </c>
      <c r="AA48" s="5">
        <v>2</v>
      </c>
      <c r="AB48" s="5">
        <v>0</v>
      </c>
      <c r="AC48" s="87">
        <v>1.3729977116704806</v>
      </c>
      <c r="AD48" s="87">
        <v>0</v>
      </c>
      <c r="AE48" s="87">
        <v>2.7459954233409611</v>
      </c>
      <c r="AF48" s="87">
        <v>0</v>
      </c>
    </row>
    <row r="49" spans="1:32" x14ac:dyDescent="0.2">
      <c r="A49" s="91" t="s">
        <v>6</v>
      </c>
      <c r="B49" s="67" t="s">
        <v>18</v>
      </c>
      <c r="C49" s="73">
        <v>100</v>
      </c>
      <c r="D49" s="67">
        <v>43462</v>
      </c>
      <c r="E49" s="38">
        <v>53</v>
      </c>
      <c r="F49" s="92">
        <v>47.900000000000006</v>
      </c>
      <c r="G49" s="8">
        <v>0</v>
      </c>
      <c r="H49" s="8">
        <v>11.2</v>
      </c>
      <c r="I49" s="8">
        <v>36.700000000000003</v>
      </c>
      <c r="J49" s="8">
        <v>0</v>
      </c>
      <c r="K49" s="93">
        <v>0</v>
      </c>
      <c r="L49" s="93">
        <v>0.23382045929018785</v>
      </c>
      <c r="M49" s="93">
        <v>0.76617954070981209</v>
      </c>
      <c r="N49" s="93">
        <v>0</v>
      </c>
      <c r="O49" s="8">
        <v>26.2</v>
      </c>
      <c r="P49" s="8">
        <v>6.3</v>
      </c>
      <c r="Q49" s="8">
        <v>10.8</v>
      </c>
      <c r="R49" s="8">
        <v>0.3</v>
      </c>
      <c r="S49" s="8">
        <v>1.1000000000000001</v>
      </c>
      <c r="T49" s="93">
        <v>0.54697286012526092</v>
      </c>
      <c r="U49" s="93">
        <v>0.13152400835073066</v>
      </c>
      <c r="V49" s="93">
        <v>0.22546972860125261</v>
      </c>
      <c r="W49" s="93">
        <v>6.2630480167014608E-3</v>
      </c>
      <c r="X49" s="93">
        <v>2.2964509394572025E-2</v>
      </c>
      <c r="Y49" s="5">
        <v>0</v>
      </c>
      <c r="Z49" s="5">
        <v>0</v>
      </c>
      <c r="AA49" s="5">
        <v>3</v>
      </c>
      <c r="AB49" s="5">
        <v>0</v>
      </c>
      <c r="AC49" s="87">
        <v>0</v>
      </c>
      <c r="AD49" s="87">
        <v>0</v>
      </c>
      <c r="AE49" s="87">
        <v>3.757828810020877</v>
      </c>
      <c r="AF49" s="87">
        <v>0</v>
      </c>
    </row>
    <row r="50" spans="1:32" x14ac:dyDescent="0.2">
      <c r="A50" s="91" t="s">
        <v>6</v>
      </c>
      <c r="B50" s="67" t="s">
        <v>18</v>
      </c>
      <c r="C50" s="73">
        <v>900</v>
      </c>
      <c r="D50" s="67">
        <v>43478</v>
      </c>
      <c r="E50" s="38">
        <v>62</v>
      </c>
      <c r="F50" s="92">
        <v>59.6</v>
      </c>
      <c r="G50" s="8">
        <v>0</v>
      </c>
      <c r="H50" s="8">
        <v>6.4</v>
      </c>
      <c r="I50" s="8">
        <v>53.2</v>
      </c>
      <c r="J50" s="8">
        <v>0</v>
      </c>
      <c r="K50" s="93">
        <v>0</v>
      </c>
      <c r="L50" s="93">
        <v>0.10738255033557047</v>
      </c>
      <c r="M50" s="93">
        <v>0.89261744966442957</v>
      </c>
      <c r="N50" s="93">
        <v>0</v>
      </c>
      <c r="O50" s="8">
        <v>5.9</v>
      </c>
      <c r="P50" s="8">
        <v>36.5</v>
      </c>
      <c r="Q50" s="8">
        <v>2.1</v>
      </c>
      <c r="R50" s="8">
        <v>0</v>
      </c>
      <c r="S50" s="8">
        <v>0</v>
      </c>
      <c r="T50" s="93">
        <v>9.8993288590604037E-2</v>
      </c>
      <c r="U50" s="93">
        <v>0.61241610738255037</v>
      </c>
      <c r="V50" s="93">
        <v>3.5234899328859058E-2</v>
      </c>
      <c r="W50" s="93">
        <v>0</v>
      </c>
      <c r="X50" s="93">
        <v>0</v>
      </c>
      <c r="Y50" s="5">
        <v>0</v>
      </c>
      <c r="Z50" s="5">
        <v>0</v>
      </c>
      <c r="AA50" s="5">
        <v>3</v>
      </c>
      <c r="AB50" s="5">
        <v>0</v>
      </c>
      <c r="AC50" s="87">
        <v>0</v>
      </c>
      <c r="AD50" s="87">
        <v>0</v>
      </c>
      <c r="AE50" s="87">
        <v>3.0201342281879193</v>
      </c>
      <c r="AF50" s="87">
        <v>0</v>
      </c>
    </row>
    <row r="51" spans="1:32" x14ac:dyDescent="0.2">
      <c r="A51" s="91" t="s">
        <v>6</v>
      </c>
      <c r="B51" s="67" t="s">
        <v>17</v>
      </c>
      <c r="C51" s="73">
        <v>33</v>
      </c>
      <c r="D51" s="67">
        <v>43458</v>
      </c>
      <c r="E51" s="38">
        <v>60</v>
      </c>
      <c r="F51" s="92">
        <v>47.3</v>
      </c>
      <c r="G51" s="8">
        <v>0</v>
      </c>
      <c r="H51" s="8">
        <v>9.4</v>
      </c>
      <c r="I51" s="8">
        <v>37.9</v>
      </c>
      <c r="J51" s="8">
        <v>0</v>
      </c>
      <c r="K51" s="93">
        <v>0</v>
      </c>
      <c r="L51" s="93">
        <v>0.19873150105708248</v>
      </c>
      <c r="M51" s="93">
        <v>0.80126849894291752</v>
      </c>
      <c r="N51" s="93">
        <v>0</v>
      </c>
      <c r="O51" s="8">
        <v>1.9</v>
      </c>
      <c r="P51" s="8">
        <v>16</v>
      </c>
      <c r="Q51" s="8">
        <v>18.7</v>
      </c>
      <c r="R51" s="8">
        <v>0</v>
      </c>
      <c r="S51" s="8">
        <v>2.6</v>
      </c>
      <c r="T51" s="93">
        <v>4.016913319238901E-2</v>
      </c>
      <c r="U51" s="93">
        <v>0.33826638477801269</v>
      </c>
      <c r="V51" s="93">
        <v>0.39534883720930236</v>
      </c>
      <c r="W51" s="93">
        <v>0</v>
      </c>
      <c r="X51" s="93">
        <v>5.4968287526427066E-2</v>
      </c>
      <c r="Y51" s="5">
        <v>1</v>
      </c>
      <c r="Z51" s="5">
        <v>0</v>
      </c>
      <c r="AA51" s="5">
        <v>2</v>
      </c>
      <c r="AB51" s="5">
        <v>0</v>
      </c>
      <c r="AC51" s="87">
        <v>1.2684989429175475</v>
      </c>
      <c r="AD51" s="87">
        <v>0</v>
      </c>
      <c r="AE51" s="87">
        <v>2.536997885835095</v>
      </c>
      <c r="AF51" s="87">
        <v>0</v>
      </c>
    </row>
    <row r="52" spans="1:32" x14ac:dyDescent="0.2">
      <c r="A52" s="91" t="s">
        <v>6</v>
      </c>
      <c r="B52" s="67" t="s">
        <v>17</v>
      </c>
      <c r="C52" s="73">
        <v>900</v>
      </c>
      <c r="D52" s="67">
        <v>43474</v>
      </c>
      <c r="E52" s="97">
        <v>49</v>
      </c>
      <c r="F52" s="92">
        <v>47.3</v>
      </c>
      <c r="G52" s="8">
        <v>0</v>
      </c>
      <c r="H52" s="8">
        <v>2.2999999999999998</v>
      </c>
      <c r="I52" s="8">
        <v>45</v>
      </c>
      <c r="J52" s="8">
        <v>0</v>
      </c>
      <c r="K52" s="93">
        <v>0</v>
      </c>
      <c r="L52" s="93">
        <v>4.8625792811839326E-2</v>
      </c>
      <c r="M52" s="93">
        <v>0.95137420718816068</v>
      </c>
      <c r="N52" s="93">
        <v>0</v>
      </c>
      <c r="O52" s="8">
        <v>0</v>
      </c>
      <c r="P52" s="8">
        <v>21.7</v>
      </c>
      <c r="Q52" s="8">
        <v>3.1</v>
      </c>
      <c r="R52" s="8">
        <v>0</v>
      </c>
      <c r="S52" s="8">
        <v>3.4</v>
      </c>
      <c r="T52" s="93">
        <v>0</v>
      </c>
      <c r="U52" s="93">
        <v>0.45877378435517974</v>
      </c>
      <c r="V52" s="93">
        <v>6.5539112050739964E-2</v>
      </c>
      <c r="W52" s="93">
        <v>0</v>
      </c>
      <c r="X52" s="93">
        <v>7.1881606765327705E-2</v>
      </c>
      <c r="Y52" s="5">
        <v>2</v>
      </c>
      <c r="Z52" s="5">
        <v>0</v>
      </c>
      <c r="AA52" s="5">
        <v>3</v>
      </c>
      <c r="AB52" s="5">
        <v>0</v>
      </c>
      <c r="AC52" s="87">
        <v>2.536997885835095</v>
      </c>
      <c r="AD52" s="87">
        <v>0</v>
      </c>
      <c r="AE52" s="87">
        <v>3.8054968287526432</v>
      </c>
      <c r="AF52" s="87">
        <v>0</v>
      </c>
    </row>
    <row r="53" spans="1:32" x14ac:dyDescent="0.2">
      <c r="A53" s="91" t="s">
        <v>6</v>
      </c>
      <c r="B53" s="67" t="s">
        <v>17</v>
      </c>
      <c r="C53" s="73">
        <v>100</v>
      </c>
      <c r="D53" s="67">
        <v>43458</v>
      </c>
      <c r="E53" s="38">
        <v>84</v>
      </c>
      <c r="F53" s="92">
        <v>82.2</v>
      </c>
      <c r="G53" s="8">
        <v>0</v>
      </c>
      <c r="H53" s="8">
        <v>11</v>
      </c>
      <c r="I53" s="8">
        <v>71.2</v>
      </c>
      <c r="J53" s="8">
        <v>0</v>
      </c>
      <c r="K53" s="93">
        <v>0</v>
      </c>
      <c r="L53" s="93">
        <v>0.13381995133819952</v>
      </c>
      <c r="M53" s="93">
        <v>0.86618004866180054</v>
      </c>
      <c r="N53" s="93">
        <v>0</v>
      </c>
      <c r="O53" s="8">
        <v>13</v>
      </c>
      <c r="P53" s="8">
        <v>36.799999999999997</v>
      </c>
      <c r="Q53" s="8">
        <v>17.8</v>
      </c>
      <c r="R53" s="8">
        <v>0</v>
      </c>
      <c r="S53" s="8">
        <v>3.7</v>
      </c>
      <c r="T53" s="93">
        <v>0.15815085158150852</v>
      </c>
      <c r="U53" s="93">
        <v>0.4476885644768856</v>
      </c>
      <c r="V53" s="93">
        <v>0.21654501216545013</v>
      </c>
      <c r="W53" s="93">
        <v>0</v>
      </c>
      <c r="X53" s="93">
        <v>4.5012165450121655E-2</v>
      </c>
      <c r="Y53" s="5">
        <v>0</v>
      </c>
      <c r="Z53" s="5">
        <v>0</v>
      </c>
      <c r="AA53" s="5">
        <v>3</v>
      </c>
      <c r="AB53" s="5">
        <v>0</v>
      </c>
      <c r="AC53" s="87">
        <v>0</v>
      </c>
      <c r="AD53" s="87">
        <v>0</v>
      </c>
      <c r="AE53" s="87">
        <v>2.1897810218978102</v>
      </c>
      <c r="AF53" s="87">
        <v>0</v>
      </c>
    </row>
    <row r="54" spans="1:32" x14ac:dyDescent="0.2">
      <c r="A54" s="91" t="s">
        <v>6</v>
      </c>
      <c r="B54" s="67" t="s">
        <v>15</v>
      </c>
      <c r="C54" s="73">
        <v>100</v>
      </c>
      <c r="D54" s="67">
        <v>43747</v>
      </c>
      <c r="E54" s="38">
        <v>37</v>
      </c>
      <c r="F54" s="92">
        <v>33.799999999999997</v>
      </c>
      <c r="G54" s="8">
        <v>0</v>
      </c>
      <c r="H54" s="8">
        <v>0.8</v>
      </c>
      <c r="I54" s="8">
        <v>33</v>
      </c>
      <c r="J54" s="8">
        <v>0</v>
      </c>
      <c r="K54" s="93">
        <v>0</v>
      </c>
      <c r="L54" s="93">
        <v>2.3668639053254441E-2</v>
      </c>
      <c r="M54" s="93">
        <v>0.97633136094674566</v>
      </c>
      <c r="N54" s="93">
        <v>0</v>
      </c>
      <c r="O54" s="8">
        <v>3.2</v>
      </c>
      <c r="P54" s="8">
        <v>16.5</v>
      </c>
      <c r="Q54" s="8">
        <v>12.5</v>
      </c>
      <c r="R54" s="8">
        <v>0</v>
      </c>
      <c r="S54" s="8">
        <v>4.5999999999999996</v>
      </c>
      <c r="T54" s="93">
        <v>9.4674556213017763E-2</v>
      </c>
      <c r="U54" s="93">
        <v>0.48816568047337283</v>
      </c>
      <c r="V54" s="93">
        <v>0.36982248520710065</v>
      </c>
      <c r="W54" s="93">
        <v>0</v>
      </c>
      <c r="X54" s="93">
        <v>0.13609467455621302</v>
      </c>
      <c r="Y54" s="5">
        <v>0</v>
      </c>
      <c r="Z54" s="5">
        <v>0</v>
      </c>
      <c r="AA54" s="5">
        <v>1</v>
      </c>
      <c r="AB54" s="5">
        <v>0</v>
      </c>
      <c r="AC54" s="87">
        <v>0</v>
      </c>
      <c r="AD54" s="87">
        <v>0</v>
      </c>
      <c r="AE54" s="87">
        <v>1.775147928994083</v>
      </c>
      <c r="AF54" s="87">
        <v>0</v>
      </c>
    </row>
    <row r="55" spans="1:32" x14ac:dyDescent="0.2">
      <c r="A55" s="91" t="s">
        <v>6</v>
      </c>
      <c r="B55" s="67" t="s">
        <v>15</v>
      </c>
      <c r="C55" s="73">
        <v>300</v>
      </c>
      <c r="D55" s="67">
        <v>43751</v>
      </c>
      <c r="E55" s="38">
        <v>42</v>
      </c>
      <c r="F55" s="92">
        <v>39.9</v>
      </c>
      <c r="G55" s="8">
        <v>0</v>
      </c>
      <c r="H55" s="8">
        <v>0</v>
      </c>
      <c r="I55" s="8">
        <v>38.1</v>
      </c>
      <c r="J55" s="8">
        <v>1.8</v>
      </c>
      <c r="K55" s="93">
        <v>0</v>
      </c>
      <c r="L55" s="93">
        <v>0</v>
      </c>
      <c r="M55" s="93">
        <v>0.9548872180451129</v>
      </c>
      <c r="N55" s="93">
        <v>4.5112781954887222E-2</v>
      </c>
      <c r="O55" s="8">
        <v>8.1</v>
      </c>
      <c r="P55" s="8">
        <v>18.100000000000001</v>
      </c>
      <c r="Q55" s="8">
        <v>8.9</v>
      </c>
      <c r="R55" s="8">
        <v>0</v>
      </c>
      <c r="S55" s="8">
        <v>0.5</v>
      </c>
      <c r="T55" s="93">
        <v>0.20300751879699247</v>
      </c>
      <c r="U55" s="93">
        <v>0.45363408521303261</v>
      </c>
      <c r="V55" s="93">
        <v>0.2230576441102757</v>
      </c>
      <c r="W55" s="93">
        <v>0</v>
      </c>
      <c r="X55" s="93">
        <v>1.2531328320802006E-2</v>
      </c>
      <c r="Y55" s="5">
        <v>1</v>
      </c>
      <c r="Z55" s="5">
        <v>0</v>
      </c>
      <c r="AA55" s="5">
        <v>1</v>
      </c>
      <c r="AB55" s="5">
        <v>0</v>
      </c>
      <c r="AC55" s="87">
        <v>1.5037593984962407</v>
      </c>
      <c r="AD55" s="87">
        <v>0</v>
      </c>
      <c r="AE55" s="87">
        <v>1.5037593984962407</v>
      </c>
      <c r="AF55" s="87">
        <v>0</v>
      </c>
    </row>
    <row r="56" spans="1:32" x14ac:dyDescent="0.2">
      <c r="A56" s="91" t="s">
        <v>6</v>
      </c>
      <c r="B56" s="67" t="s">
        <v>15</v>
      </c>
      <c r="C56" s="73">
        <v>900</v>
      </c>
      <c r="D56" s="67">
        <v>43751</v>
      </c>
      <c r="E56" s="38">
        <v>47</v>
      </c>
      <c r="F56" s="92">
        <v>46.4</v>
      </c>
      <c r="G56" s="8">
        <v>0</v>
      </c>
      <c r="H56" s="8">
        <v>0</v>
      </c>
      <c r="I56" s="8">
        <v>46.4</v>
      </c>
      <c r="J56" s="8">
        <v>0</v>
      </c>
      <c r="K56" s="93">
        <v>0</v>
      </c>
      <c r="L56" s="93">
        <v>0</v>
      </c>
      <c r="M56" s="93">
        <v>1</v>
      </c>
      <c r="N56" s="93">
        <v>0</v>
      </c>
      <c r="O56" s="8">
        <v>12.7</v>
      </c>
      <c r="P56" s="8">
        <v>11.7</v>
      </c>
      <c r="Q56" s="8">
        <v>25.7</v>
      </c>
      <c r="R56" s="8">
        <v>2.9</v>
      </c>
      <c r="S56" s="8">
        <v>8.3000000000000007</v>
      </c>
      <c r="T56" s="93">
        <v>0.27370689655172414</v>
      </c>
      <c r="U56" s="93">
        <v>0.25215517241379309</v>
      </c>
      <c r="V56" s="93">
        <v>0.55387931034482762</v>
      </c>
      <c r="W56" s="93">
        <v>6.25E-2</v>
      </c>
      <c r="X56" s="93">
        <v>0.1788793103448276</v>
      </c>
      <c r="Y56" s="5">
        <v>0</v>
      </c>
      <c r="Z56" s="5">
        <v>0</v>
      </c>
      <c r="AA56" s="5">
        <v>1</v>
      </c>
      <c r="AB56" s="5">
        <v>0</v>
      </c>
      <c r="AC56" s="87">
        <v>0</v>
      </c>
      <c r="AD56" s="87">
        <v>0</v>
      </c>
      <c r="AE56" s="87">
        <v>1.2931034482758621</v>
      </c>
      <c r="AF56" s="87">
        <v>0</v>
      </c>
    </row>
    <row r="57" spans="1:32" x14ac:dyDescent="0.2">
      <c r="A57" s="91" t="s">
        <v>6</v>
      </c>
      <c r="B57" s="67" t="s">
        <v>16</v>
      </c>
      <c r="C57" s="73">
        <v>900</v>
      </c>
      <c r="D57" s="67">
        <v>43751</v>
      </c>
      <c r="E57" s="38">
        <v>39</v>
      </c>
      <c r="F57" s="92">
        <v>36.499999999999993</v>
      </c>
      <c r="G57" s="8">
        <v>0</v>
      </c>
      <c r="H57" s="8">
        <v>0.3</v>
      </c>
      <c r="I57" s="8">
        <v>35.299999999999997</v>
      </c>
      <c r="J57" s="8">
        <v>0.9</v>
      </c>
      <c r="K57" s="93">
        <v>0</v>
      </c>
      <c r="L57" s="93">
        <v>8.2191780821917818E-3</v>
      </c>
      <c r="M57" s="93">
        <v>0.96712328767123301</v>
      </c>
      <c r="N57" s="93">
        <v>2.4657534246575349E-2</v>
      </c>
      <c r="O57" s="8">
        <v>1.3</v>
      </c>
      <c r="P57" s="8">
        <v>10.8</v>
      </c>
      <c r="Q57" s="8">
        <v>8.4</v>
      </c>
      <c r="R57" s="8">
        <v>0</v>
      </c>
      <c r="S57" s="8">
        <v>2.9</v>
      </c>
      <c r="T57" s="93">
        <v>3.561643835616439E-2</v>
      </c>
      <c r="U57" s="93">
        <v>0.29589041095890417</v>
      </c>
      <c r="V57" s="93">
        <v>0.23013698630136992</v>
      </c>
      <c r="W57" s="93">
        <v>0</v>
      </c>
      <c r="X57" s="93">
        <v>7.9452054794520555E-2</v>
      </c>
      <c r="Y57" s="5">
        <v>0</v>
      </c>
      <c r="Z57" s="5">
        <v>0</v>
      </c>
      <c r="AA57" s="5">
        <v>2</v>
      </c>
      <c r="AB57" s="5">
        <v>0</v>
      </c>
      <c r="AC57" s="87">
        <v>0</v>
      </c>
      <c r="AD57" s="87">
        <v>0</v>
      </c>
      <c r="AE57" s="87">
        <v>3.287671232876713</v>
      </c>
      <c r="AF57" s="87">
        <v>0</v>
      </c>
    </row>
    <row r="58" spans="1:32" x14ac:dyDescent="0.2">
      <c r="A58" s="91" t="s">
        <v>6</v>
      </c>
      <c r="B58" s="2" t="s">
        <v>71</v>
      </c>
      <c r="C58" s="73">
        <v>300</v>
      </c>
      <c r="D58" s="67">
        <v>43635</v>
      </c>
      <c r="E58" s="38">
        <v>35</v>
      </c>
      <c r="F58" s="92">
        <v>35.6</v>
      </c>
      <c r="G58" s="8">
        <v>0</v>
      </c>
      <c r="H58" s="8">
        <v>2.4</v>
      </c>
      <c r="I58" s="8">
        <v>33.200000000000003</v>
      </c>
      <c r="J58" s="8">
        <v>0</v>
      </c>
      <c r="K58" s="93">
        <v>0</v>
      </c>
      <c r="L58" s="93">
        <v>6.741573033707865E-2</v>
      </c>
      <c r="M58" s="93">
        <v>0.93258426966292141</v>
      </c>
      <c r="N58" s="93">
        <v>0</v>
      </c>
      <c r="O58" s="8">
        <v>1.6</v>
      </c>
      <c r="P58" s="8">
        <v>24.6</v>
      </c>
      <c r="Q58" s="8">
        <v>11.5</v>
      </c>
      <c r="R58" s="8">
        <v>0</v>
      </c>
      <c r="S58" s="8">
        <v>0</v>
      </c>
      <c r="T58" s="93">
        <v>4.49438202247191E-2</v>
      </c>
      <c r="U58" s="93">
        <v>0.6910112359550562</v>
      </c>
      <c r="V58" s="93">
        <v>0.32303370786516855</v>
      </c>
      <c r="W58" s="93">
        <v>0</v>
      </c>
      <c r="X58" s="93">
        <v>0</v>
      </c>
      <c r="Y58" s="5">
        <v>1</v>
      </c>
      <c r="Z58" s="5">
        <v>0</v>
      </c>
      <c r="AA58" s="5">
        <v>1</v>
      </c>
      <c r="AB58" s="5">
        <v>0</v>
      </c>
      <c r="AC58" s="87">
        <v>1.6853932584269662</v>
      </c>
      <c r="AD58" s="87">
        <v>0</v>
      </c>
      <c r="AE58" s="87">
        <v>1.6853932584269662</v>
      </c>
      <c r="AF58" s="87">
        <v>0</v>
      </c>
    </row>
    <row r="59" spans="1:32" x14ac:dyDescent="0.2">
      <c r="A59" s="91" t="s">
        <v>6</v>
      </c>
      <c r="B59" s="2" t="s">
        <v>71</v>
      </c>
      <c r="C59" s="73">
        <v>100</v>
      </c>
      <c r="D59" s="67">
        <v>43631</v>
      </c>
      <c r="E59" s="38">
        <v>51</v>
      </c>
      <c r="F59" s="92">
        <v>42.4</v>
      </c>
      <c r="G59" s="8">
        <v>0</v>
      </c>
      <c r="H59" s="8">
        <v>0</v>
      </c>
      <c r="I59" s="8">
        <v>42.4</v>
      </c>
      <c r="J59" s="8">
        <v>0</v>
      </c>
      <c r="K59" s="93">
        <v>0</v>
      </c>
      <c r="L59" s="93">
        <v>0</v>
      </c>
      <c r="M59" s="93">
        <v>1</v>
      </c>
      <c r="N59" s="93">
        <v>0</v>
      </c>
      <c r="O59" s="8">
        <v>3.9</v>
      </c>
      <c r="P59" s="8">
        <v>15.8</v>
      </c>
      <c r="Q59" s="8">
        <v>10</v>
      </c>
      <c r="R59" s="8">
        <v>0</v>
      </c>
      <c r="S59" s="8">
        <v>8.4</v>
      </c>
      <c r="T59" s="93">
        <v>9.1981132075471705E-2</v>
      </c>
      <c r="U59" s="93">
        <v>0.37264150943396229</v>
      </c>
      <c r="V59" s="93">
        <v>0.23584905660377359</v>
      </c>
      <c r="W59" s="93">
        <v>0</v>
      </c>
      <c r="X59" s="93">
        <v>0.19811320754716982</v>
      </c>
      <c r="Y59" s="5">
        <v>1</v>
      </c>
      <c r="Z59" s="5">
        <v>0</v>
      </c>
      <c r="AA59" s="5">
        <v>2</v>
      </c>
      <c r="AB59" s="5">
        <v>0</v>
      </c>
      <c r="AC59" s="87">
        <v>1.4150943396226416</v>
      </c>
      <c r="AD59" s="87">
        <v>0</v>
      </c>
      <c r="AE59" s="87">
        <v>2.8301886792452833</v>
      </c>
      <c r="AF59" s="87">
        <v>0</v>
      </c>
    </row>
    <row r="60" spans="1:32" x14ac:dyDescent="0.2">
      <c r="A60" s="91" t="s">
        <v>6</v>
      </c>
      <c r="B60" s="2" t="s">
        <v>71</v>
      </c>
      <c r="C60" s="73">
        <v>100</v>
      </c>
      <c r="D60" s="67">
        <v>43631</v>
      </c>
      <c r="E60" s="38">
        <v>49</v>
      </c>
      <c r="F60" s="92">
        <v>46.900000000000006</v>
      </c>
      <c r="G60" s="8">
        <v>0</v>
      </c>
      <c r="H60" s="8">
        <v>8.6999999999999993</v>
      </c>
      <c r="I60" s="8">
        <v>38.200000000000003</v>
      </c>
      <c r="J60" s="8">
        <v>0</v>
      </c>
      <c r="K60" s="93">
        <v>0</v>
      </c>
      <c r="L60" s="93">
        <v>0.18550106609808098</v>
      </c>
      <c r="M60" s="93">
        <v>0.81449893390191896</v>
      </c>
      <c r="N60" s="93">
        <v>0</v>
      </c>
      <c r="O60" s="8">
        <v>0</v>
      </c>
      <c r="P60" s="8">
        <v>32.6</v>
      </c>
      <c r="Q60" s="8">
        <v>1.1000000000000001</v>
      </c>
      <c r="R60" s="8">
        <v>0</v>
      </c>
      <c r="S60" s="8">
        <v>2.5</v>
      </c>
      <c r="T60" s="93">
        <v>0</v>
      </c>
      <c r="U60" s="93">
        <v>0.69509594882729209</v>
      </c>
      <c r="V60" s="93">
        <v>2.3454157782515989E-2</v>
      </c>
      <c r="W60" s="93">
        <v>0</v>
      </c>
      <c r="X60" s="93">
        <v>5.3304904051172698E-2</v>
      </c>
      <c r="Y60" s="5">
        <v>0</v>
      </c>
      <c r="Z60" s="5">
        <v>0</v>
      </c>
      <c r="AA60" s="5">
        <v>4</v>
      </c>
      <c r="AB60" s="5">
        <v>0</v>
      </c>
      <c r="AC60" s="87">
        <v>0</v>
      </c>
      <c r="AD60" s="87">
        <v>0</v>
      </c>
      <c r="AE60" s="87">
        <v>5.1172707889125792</v>
      </c>
      <c r="AF60" s="87">
        <v>0</v>
      </c>
    </row>
    <row r="61" spans="1:32" x14ac:dyDescent="0.2">
      <c r="A61" s="91" t="s">
        <v>6</v>
      </c>
      <c r="B61" s="2" t="s">
        <v>71</v>
      </c>
      <c r="C61" s="73">
        <v>300</v>
      </c>
      <c r="D61" s="67">
        <v>43635</v>
      </c>
      <c r="E61" s="38">
        <v>49</v>
      </c>
      <c r="F61" s="92">
        <v>50.7</v>
      </c>
      <c r="G61" s="8">
        <v>0</v>
      </c>
      <c r="H61" s="8">
        <v>0</v>
      </c>
      <c r="I61" s="8">
        <v>50.7</v>
      </c>
      <c r="J61" s="8">
        <v>0</v>
      </c>
      <c r="K61" s="93">
        <v>0</v>
      </c>
      <c r="L61" s="93">
        <v>0</v>
      </c>
      <c r="M61" s="93">
        <v>1</v>
      </c>
      <c r="N61" s="93">
        <v>0</v>
      </c>
      <c r="O61" s="8">
        <v>5.8</v>
      </c>
      <c r="P61" s="8">
        <v>25.6</v>
      </c>
      <c r="Q61" s="8">
        <v>12.3</v>
      </c>
      <c r="R61" s="8">
        <v>0</v>
      </c>
      <c r="S61" s="8">
        <v>8.6</v>
      </c>
      <c r="T61" s="93">
        <v>0.11439842209072977</v>
      </c>
      <c r="U61" s="93">
        <v>0.50493096646942803</v>
      </c>
      <c r="V61" s="93">
        <v>0.24260355029585798</v>
      </c>
      <c r="W61" s="93">
        <v>0</v>
      </c>
      <c r="X61" s="93">
        <v>0.16962524654832345</v>
      </c>
      <c r="Y61" s="5">
        <v>0</v>
      </c>
      <c r="Z61" s="5">
        <v>0</v>
      </c>
      <c r="AA61" s="5">
        <v>1</v>
      </c>
      <c r="AB61" s="5">
        <v>0</v>
      </c>
      <c r="AC61" s="87">
        <v>0</v>
      </c>
      <c r="AD61" s="87">
        <v>0</v>
      </c>
      <c r="AE61" s="87">
        <v>1.1834319526627219</v>
      </c>
      <c r="AF61" s="87">
        <v>0</v>
      </c>
    </row>
    <row r="62" spans="1:32" x14ac:dyDescent="0.2">
      <c r="A62" s="91" t="s">
        <v>6</v>
      </c>
      <c r="B62" s="2" t="s">
        <v>71</v>
      </c>
      <c r="C62" s="73">
        <v>100</v>
      </c>
      <c r="D62" s="67">
        <v>43590</v>
      </c>
      <c r="E62" s="38">
        <v>71</v>
      </c>
      <c r="F62" s="92">
        <v>65.7</v>
      </c>
      <c r="G62" s="8">
        <v>0</v>
      </c>
      <c r="H62" s="8">
        <v>5.5</v>
      </c>
      <c r="I62" s="8">
        <v>60.2</v>
      </c>
      <c r="J62" s="8">
        <v>0</v>
      </c>
      <c r="K62" s="93">
        <v>0</v>
      </c>
      <c r="L62" s="93">
        <v>8.3713850837138504E-2</v>
      </c>
      <c r="M62" s="93">
        <v>0.91628614916286144</v>
      </c>
      <c r="N62" s="93">
        <v>0</v>
      </c>
      <c r="O62" s="8">
        <v>7.8</v>
      </c>
      <c r="P62" s="8">
        <v>39.5</v>
      </c>
      <c r="Q62" s="8">
        <v>28.2</v>
      </c>
      <c r="R62" s="8">
        <v>3.3</v>
      </c>
      <c r="S62" s="8">
        <v>11</v>
      </c>
      <c r="T62" s="93">
        <v>0.11872146118721461</v>
      </c>
      <c r="U62" s="93">
        <v>0.60121765601217658</v>
      </c>
      <c r="V62" s="93">
        <v>0.42922374429223742</v>
      </c>
      <c r="W62" s="93">
        <v>5.0228310502283102E-2</v>
      </c>
      <c r="X62" s="93">
        <v>0.16742770167427701</v>
      </c>
      <c r="Y62" s="5">
        <v>0</v>
      </c>
      <c r="Z62" s="5">
        <v>0</v>
      </c>
      <c r="AA62" s="5">
        <v>3</v>
      </c>
      <c r="AB62" s="5">
        <v>0</v>
      </c>
      <c r="AC62" s="87">
        <v>0</v>
      </c>
      <c r="AD62" s="87">
        <v>0</v>
      </c>
      <c r="AE62" s="87">
        <v>2.7397260273972601</v>
      </c>
      <c r="AF62" s="87">
        <v>0</v>
      </c>
    </row>
    <row r="63" spans="1:32" x14ac:dyDescent="0.2">
      <c r="A63" s="91" t="s">
        <v>6</v>
      </c>
      <c r="B63" s="2" t="s">
        <v>71</v>
      </c>
      <c r="C63" s="73">
        <v>300</v>
      </c>
      <c r="D63" s="67">
        <v>43590</v>
      </c>
      <c r="E63" s="38">
        <v>81</v>
      </c>
      <c r="F63" s="92">
        <v>74.3</v>
      </c>
      <c r="G63" s="8">
        <v>0</v>
      </c>
      <c r="H63" s="8">
        <v>8.9</v>
      </c>
      <c r="I63" s="8">
        <v>60.1</v>
      </c>
      <c r="J63" s="8">
        <v>5.3</v>
      </c>
      <c r="K63" s="93">
        <v>0</v>
      </c>
      <c r="L63" s="93">
        <v>0.11978465679676986</v>
      </c>
      <c r="M63" s="93">
        <v>0.80888290713324362</v>
      </c>
      <c r="N63" s="93">
        <v>7.1332436069986543E-2</v>
      </c>
      <c r="O63" s="8">
        <v>1.1000000000000001</v>
      </c>
      <c r="P63" s="8">
        <v>50.7</v>
      </c>
      <c r="Q63" s="8">
        <v>14.3</v>
      </c>
      <c r="R63" s="8">
        <v>0</v>
      </c>
      <c r="S63" s="8">
        <v>5.7</v>
      </c>
      <c r="T63" s="93">
        <v>1.480484522207268E-2</v>
      </c>
      <c r="U63" s="93">
        <v>0.68236877523553174</v>
      </c>
      <c r="V63" s="93">
        <v>0.19246298788694483</v>
      </c>
      <c r="W63" s="93">
        <v>0</v>
      </c>
      <c r="X63" s="93">
        <v>7.6716016150740252E-2</v>
      </c>
      <c r="Y63" s="5">
        <v>2</v>
      </c>
      <c r="Z63" s="5">
        <v>0</v>
      </c>
      <c r="AA63" s="5">
        <v>6</v>
      </c>
      <c r="AB63" s="5">
        <v>2</v>
      </c>
      <c r="AC63" s="87">
        <v>1.6150740242261103</v>
      </c>
      <c r="AD63" s="87">
        <v>0</v>
      </c>
      <c r="AE63" s="87">
        <v>4.8452220726783315</v>
      </c>
      <c r="AF63" s="87">
        <v>1.6150740242261103</v>
      </c>
    </row>
    <row r="64" spans="1:32" x14ac:dyDescent="0.2">
      <c r="A64" s="94" t="s">
        <v>6</v>
      </c>
      <c r="B64" s="75" t="s">
        <v>71</v>
      </c>
      <c r="C64" s="74">
        <v>100</v>
      </c>
      <c r="D64" s="75">
        <v>43631</v>
      </c>
      <c r="E64" s="74">
        <v>90</v>
      </c>
      <c r="F64" s="95">
        <v>92.7</v>
      </c>
      <c r="G64" s="18">
        <v>0</v>
      </c>
      <c r="H64" s="18">
        <v>0</v>
      </c>
      <c r="I64" s="18">
        <v>92.7</v>
      </c>
      <c r="J64" s="18">
        <v>0</v>
      </c>
      <c r="K64" s="96">
        <v>0</v>
      </c>
      <c r="L64" s="96">
        <v>0</v>
      </c>
      <c r="M64" s="96">
        <v>1</v>
      </c>
      <c r="N64" s="96">
        <v>0</v>
      </c>
      <c r="O64" s="18">
        <v>10.7</v>
      </c>
      <c r="P64" s="18">
        <v>56.2</v>
      </c>
      <c r="Q64" s="18">
        <v>35.6</v>
      </c>
      <c r="R64" s="18">
        <v>0</v>
      </c>
      <c r="S64" s="18">
        <v>17.3</v>
      </c>
      <c r="T64" s="96">
        <v>0.11542610571736785</v>
      </c>
      <c r="U64" s="96">
        <v>0.60625674217907233</v>
      </c>
      <c r="V64" s="96">
        <v>0.38403451995685006</v>
      </c>
      <c r="W64" s="96">
        <v>0</v>
      </c>
      <c r="X64" s="96">
        <v>0.18662351672060409</v>
      </c>
      <c r="Y64" s="21">
        <v>1</v>
      </c>
      <c r="Z64" s="21">
        <v>0</v>
      </c>
      <c r="AA64" s="21">
        <v>1</v>
      </c>
      <c r="AB64" s="21">
        <v>0</v>
      </c>
      <c r="AC64" s="89">
        <v>0.6472491909385113</v>
      </c>
      <c r="AD64" s="89">
        <v>0</v>
      </c>
      <c r="AE64" s="89">
        <v>0.6472491909385113</v>
      </c>
      <c r="AF64" s="89">
        <v>0</v>
      </c>
    </row>
    <row r="65" spans="1:32" x14ac:dyDescent="0.2">
      <c r="A65" s="98" t="s">
        <v>6</v>
      </c>
      <c r="B65" s="73" t="s">
        <v>12</v>
      </c>
      <c r="C65" s="73">
        <v>33</v>
      </c>
      <c r="D65" s="67">
        <v>43586</v>
      </c>
      <c r="E65" s="66">
        <v>10.5</v>
      </c>
      <c r="F65" s="66">
        <v>12</v>
      </c>
      <c r="G65" s="101">
        <v>0</v>
      </c>
      <c r="H65" s="101">
        <v>1.6</v>
      </c>
      <c r="I65" s="101">
        <v>10.6</v>
      </c>
      <c r="J65" s="101">
        <v>0</v>
      </c>
      <c r="K65" s="100">
        <v>0</v>
      </c>
      <c r="L65" s="100">
        <v>0.13</v>
      </c>
      <c r="M65" s="100">
        <v>0.87</v>
      </c>
      <c r="N65" s="100">
        <v>0</v>
      </c>
      <c r="O65" s="101">
        <v>5.4</v>
      </c>
      <c r="P65" s="101">
        <v>0</v>
      </c>
      <c r="Q65" s="101">
        <v>6.6</v>
      </c>
      <c r="R65" s="101">
        <v>0</v>
      </c>
      <c r="S65" s="101">
        <v>0.5</v>
      </c>
      <c r="T65" s="100">
        <v>0.44</v>
      </c>
      <c r="U65" s="100">
        <v>0</v>
      </c>
      <c r="V65" s="100">
        <v>0.54</v>
      </c>
      <c r="W65" s="100">
        <v>0</v>
      </c>
      <c r="X65" s="100">
        <v>0.04</v>
      </c>
      <c r="Y65" s="60">
        <v>0</v>
      </c>
      <c r="Z65" s="60">
        <v>0</v>
      </c>
      <c r="AA65" s="60">
        <v>0</v>
      </c>
      <c r="AB65" s="60">
        <v>0</v>
      </c>
      <c r="AC65" s="99">
        <v>0</v>
      </c>
      <c r="AD65" s="99">
        <v>0</v>
      </c>
      <c r="AE65" s="99">
        <v>0</v>
      </c>
      <c r="AF65" s="99">
        <v>0</v>
      </c>
    </row>
    <row r="66" spans="1:32" x14ac:dyDescent="0.2">
      <c r="A66" s="94" t="s">
        <v>6</v>
      </c>
      <c r="B66" s="74" t="s">
        <v>12</v>
      </c>
      <c r="C66" s="74">
        <v>100</v>
      </c>
      <c r="D66" s="75">
        <v>43586</v>
      </c>
      <c r="E66" s="95">
        <v>7.8</v>
      </c>
      <c r="F66" s="95">
        <v>10</v>
      </c>
      <c r="G66" s="18">
        <v>0</v>
      </c>
      <c r="H66" s="18">
        <v>0</v>
      </c>
      <c r="I66" s="18">
        <v>9.6</v>
      </c>
      <c r="J66" s="18">
        <v>0</v>
      </c>
      <c r="K66" s="96">
        <v>0</v>
      </c>
      <c r="L66" s="96">
        <v>0</v>
      </c>
      <c r="M66" s="96">
        <v>1</v>
      </c>
      <c r="N66" s="96">
        <v>0</v>
      </c>
      <c r="O66" s="18">
        <v>5.3</v>
      </c>
      <c r="P66" s="18">
        <v>0</v>
      </c>
      <c r="Q66" s="18">
        <v>0.5</v>
      </c>
      <c r="R66" s="18">
        <v>0</v>
      </c>
      <c r="S66" s="18">
        <v>2.6</v>
      </c>
      <c r="T66" s="96">
        <v>0.55000000000000004</v>
      </c>
      <c r="U66" s="96">
        <v>0</v>
      </c>
      <c r="V66" s="96">
        <v>0.05</v>
      </c>
      <c r="W66" s="96">
        <v>0</v>
      </c>
      <c r="X66" s="96">
        <v>0.27</v>
      </c>
      <c r="Y66" s="21">
        <v>0</v>
      </c>
      <c r="Z66" s="21">
        <v>0</v>
      </c>
      <c r="AA66" s="21">
        <v>0</v>
      </c>
      <c r="AB66" s="21">
        <v>0</v>
      </c>
      <c r="AC66" s="89">
        <v>0</v>
      </c>
      <c r="AD66" s="89">
        <v>0</v>
      </c>
      <c r="AE66" s="89">
        <v>0</v>
      </c>
      <c r="AF66" s="89">
        <v>0</v>
      </c>
    </row>
    <row r="67" spans="1:32" x14ac:dyDescent="0.2">
      <c r="A67" s="91" t="s">
        <v>6</v>
      </c>
      <c r="B67" s="73" t="s">
        <v>11</v>
      </c>
      <c r="C67" s="73">
        <v>100</v>
      </c>
      <c r="D67" s="67">
        <v>44017</v>
      </c>
      <c r="E67" s="38">
        <v>11</v>
      </c>
      <c r="F67" s="92">
        <v>11</v>
      </c>
      <c r="G67" s="8">
        <v>0</v>
      </c>
      <c r="H67" s="8">
        <v>0</v>
      </c>
      <c r="I67" s="8">
        <v>11.4</v>
      </c>
      <c r="J67" s="8">
        <v>0</v>
      </c>
      <c r="K67" s="93">
        <v>0</v>
      </c>
      <c r="L67" s="93">
        <v>0</v>
      </c>
      <c r="M67" s="93">
        <v>1</v>
      </c>
      <c r="N67" s="93">
        <v>0</v>
      </c>
      <c r="O67" s="8">
        <v>6.8</v>
      </c>
      <c r="P67" s="8">
        <v>0</v>
      </c>
      <c r="Q67" s="8">
        <v>7</v>
      </c>
      <c r="R67" s="8">
        <v>0</v>
      </c>
      <c r="S67" s="8">
        <v>5.2</v>
      </c>
      <c r="T67" s="93">
        <v>0.6</v>
      </c>
      <c r="U67" s="93">
        <v>0</v>
      </c>
      <c r="V67" s="93">
        <v>0.61</v>
      </c>
      <c r="W67" s="93">
        <v>0</v>
      </c>
      <c r="X67" s="93">
        <v>0.46</v>
      </c>
      <c r="Y67" s="5">
        <v>0</v>
      </c>
      <c r="Z67" s="5">
        <v>0</v>
      </c>
      <c r="AA67" s="5">
        <v>0</v>
      </c>
      <c r="AB67" s="5">
        <v>0</v>
      </c>
      <c r="AC67" s="87">
        <v>0</v>
      </c>
      <c r="AD67" s="87">
        <v>0</v>
      </c>
      <c r="AE67" s="87">
        <v>0</v>
      </c>
      <c r="AF67" s="87">
        <v>0</v>
      </c>
    </row>
    <row r="68" spans="1:32" x14ac:dyDescent="0.2">
      <c r="A68" s="94" t="s">
        <v>6</v>
      </c>
      <c r="B68" s="74" t="s">
        <v>11</v>
      </c>
      <c r="C68" s="74">
        <v>33</v>
      </c>
      <c r="D68" s="75">
        <v>44017</v>
      </c>
      <c r="E68" s="74">
        <v>24</v>
      </c>
      <c r="F68" s="95">
        <v>19</v>
      </c>
      <c r="G68" s="18">
        <v>0</v>
      </c>
      <c r="H68" s="18">
        <v>0</v>
      </c>
      <c r="I68" s="18">
        <v>18.899999999999999</v>
      </c>
      <c r="J68" s="18">
        <v>0</v>
      </c>
      <c r="K68" s="96">
        <v>0</v>
      </c>
      <c r="L68" s="96">
        <v>0</v>
      </c>
      <c r="M68" s="96">
        <v>1</v>
      </c>
      <c r="N68" s="96">
        <v>0</v>
      </c>
      <c r="O68" s="18">
        <v>3</v>
      </c>
      <c r="P68" s="18">
        <v>7.1</v>
      </c>
      <c r="Q68" s="18">
        <v>9.6999999999999993</v>
      </c>
      <c r="R68" s="18">
        <v>0</v>
      </c>
      <c r="S68" s="18">
        <v>0</v>
      </c>
      <c r="T68" s="96">
        <v>0.16</v>
      </c>
      <c r="U68" s="96">
        <v>0.38</v>
      </c>
      <c r="V68" s="96">
        <v>0.51</v>
      </c>
      <c r="W68" s="96">
        <v>0</v>
      </c>
      <c r="X68" s="96">
        <v>0</v>
      </c>
      <c r="Y68" s="21">
        <v>1</v>
      </c>
      <c r="Z68" s="21">
        <v>0</v>
      </c>
      <c r="AA68" s="21">
        <v>1</v>
      </c>
      <c r="AB68" s="21">
        <v>0</v>
      </c>
      <c r="AC68" s="89">
        <v>3.2</v>
      </c>
      <c r="AD68" s="89">
        <v>0</v>
      </c>
      <c r="AE68" s="89">
        <v>3.2</v>
      </c>
      <c r="AF68" s="89">
        <v>0</v>
      </c>
    </row>
    <row r="69" spans="1:32" x14ac:dyDescent="0.2">
      <c r="A69" s="4" t="s">
        <v>8</v>
      </c>
      <c r="B69" s="2" t="s">
        <v>70</v>
      </c>
      <c r="C69" s="1">
        <v>33</v>
      </c>
      <c r="D69" s="2">
        <v>43462</v>
      </c>
      <c r="E69" s="1">
        <v>22</v>
      </c>
      <c r="F69" s="86">
        <v>11.5</v>
      </c>
      <c r="G69" s="8">
        <v>2.2999999999999998</v>
      </c>
      <c r="H69" s="8">
        <v>9.15</v>
      </c>
      <c r="I69" s="8">
        <v>0</v>
      </c>
      <c r="J69" s="8">
        <v>0</v>
      </c>
      <c r="K69" s="12">
        <v>0.19999999999999998</v>
      </c>
      <c r="L69" s="12">
        <v>0.79565217391304355</v>
      </c>
      <c r="M69" s="12">
        <v>0</v>
      </c>
      <c r="N69" s="12">
        <v>0</v>
      </c>
      <c r="O69" s="8">
        <v>2.5</v>
      </c>
      <c r="P69" s="8">
        <v>10.4</v>
      </c>
      <c r="Q69" s="8">
        <v>0</v>
      </c>
      <c r="R69" s="8">
        <v>0</v>
      </c>
      <c r="S69" s="8">
        <v>0</v>
      </c>
      <c r="T69" s="12">
        <v>0.21739130434782608</v>
      </c>
      <c r="U69" s="12">
        <v>0.90434782608695652</v>
      </c>
      <c r="V69" s="12">
        <v>0</v>
      </c>
      <c r="W69" s="12">
        <v>0</v>
      </c>
      <c r="X69" s="12">
        <v>0</v>
      </c>
      <c r="Y69" s="5">
        <v>0</v>
      </c>
      <c r="Z69" s="5">
        <v>0</v>
      </c>
      <c r="AA69" s="5">
        <v>0</v>
      </c>
      <c r="AB69" s="5">
        <v>0</v>
      </c>
      <c r="AC69" s="6">
        <v>0</v>
      </c>
      <c r="AD69" s="6">
        <v>0</v>
      </c>
      <c r="AE69" s="6">
        <v>0</v>
      </c>
      <c r="AF69" s="6">
        <v>0</v>
      </c>
    </row>
    <row r="70" spans="1:32" x14ac:dyDescent="0.2">
      <c r="A70" s="4" t="s">
        <v>8</v>
      </c>
      <c r="B70" s="2" t="s">
        <v>70</v>
      </c>
      <c r="C70" s="1">
        <v>100</v>
      </c>
      <c r="D70" s="2">
        <v>43470</v>
      </c>
      <c r="E70" s="1">
        <v>10</v>
      </c>
      <c r="F70" s="86">
        <v>12</v>
      </c>
      <c r="G70" s="8">
        <v>0</v>
      </c>
      <c r="H70" s="8">
        <v>12</v>
      </c>
      <c r="I70" s="8">
        <v>0</v>
      </c>
      <c r="J70" s="8">
        <v>0</v>
      </c>
      <c r="K70" s="12">
        <v>0</v>
      </c>
      <c r="L70" s="12">
        <v>1</v>
      </c>
      <c r="M70" s="12">
        <v>0</v>
      </c>
      <c r="N70" s="12">
        <v>0</v>
      </c>
      <c r="O70" s="8">
        <v>0</v>
      </c>
      <c r="P70" s="8">
        <v>12</v>
      </c>
      <c r="Q70" s="8">
        <v>0</v>
      </c>
      <c r="R70" s="8">
        <v>0</v>
      </c>
      <c r="S70" s="8">
        <v>0</v>
      </c>
      <c r="T70" s="12">
        <v>0</v>
      </c>
      <c r="U70" s="12">
        <v>1</v>
      </c>
      <c r="V70" s="12">
        <v>0</v>
      </c>
      <c r="W70" s="12">
        <v>0</v>
      </c>
      <c r="X70" s="12">
        <v>0</v>
      </c>
      <c r="Y70" s="5">
        <v>2</v>
      </c>
      <c r="Z70" s="5">
        <v>0</v>
      </c>
      <c r="AA70" s="5">
        <v>0</v>
      </c>
      <c r="AB70" s="5">
        <v>1</v>
      </c>
      <c r="AC70" s="6">
        <v>10</v>
      </c>
      <c r="AD70" s="6">
        <v>0</v>
      </c>
      <c r="AE70" s="6">
        <v>0</v>
      </c>
      <c r="AF70" s="6">
        <v>5</v>
      </c>
    </row>
    <row r="71" spans="1:32" x14ac:dyDescent="0.2">
      <c r="A71" s="4" t="s">
        <v>8</v>
      </c>
      <c r="B71" s="2" t="s">
        <v>70</v>
      </c>
      <c r="C71" s="1">
        <v>33</v>
      </c>
      <c r="D71" s="2">
        <v>43462</v>
      </c>
      <c r="E71" s="1">
        <v>16</v>
      </c>
      <c r="F71" s="86">
        <v>12.3</v>
      </c>
      <c r="G71" s="8">
        <v>5.35</v>
      </c>
      <c r="H71" s="8">
        <v>3.75</v>
      </c>
      <c r="I71" s="8">
        <v>3.2</v>
      </c>
      <c r="J71" s="8">
        <v>0</v>
      </c>
      <c r="K71" s="12">
        <v>0.43495934959349586</v>
      </c>
      <c r="L71" s="12">
        <v>0.3048780487804878</v>
      </c>
      <c r="M71" s="12">
        <v>0.26016260162601623</v>
      </c>
      <c r="N71" s="12">
        <v>0</v>
      </c>
      <c r="O71" s="8">
        <v>0.55000000000000004</v>
      </c>
      <c r="P71" s="8">
        <v>11.2</v>
      </c>
      <c r="Q71" s="8">
        <v>0</v>
      </c>
      <c r="R71" s="8">
        <v>0</v>
      </c>
      <c r="S71" s="8">
        <v>0</v>
      </c>
      <c r="T71" s="12">
        <v>4.4715447154471545E-2</v>
      </c>
      <c r="U71" s="12">
        <v>0.91056910569105676</v>
      </c>
      <c r="V71" s="12">
        <v>0</v>
      </c>
      <c r="W71" s="12">
        <v>0</v>
      </c>
      <c r="X71" s="12">
        <v>0</v>
      </c>
      <c r="Y71" s="5">
        <v>0</v>
      </c>
      <c r="Z71" s="5">
        <v>0</v>
      </c>
      <c r="AA71" s="5">
        <v>1</v>
      </c>
      <c r="AB71" s="5">
        <v>0</v>
      </c>
      <c r="AC71" s="6">
        <v>0</v>
      </c>
      <c r="AD71" s="6">
        <v>0</v>
      </c>
      <c r="AE71" s="6">
        <v>4.8780487804878048</v>
      </c>
      <c r="AF71" s="6">
        <v>0</v>
      </c>
    </row>
    <row r="72" spans="1:32" x14ac:dyDescent="0.2">
      <c r="A72" s="32" t="s">
        <v>8</v>
      </c>
      <c r="B72" s="15" t="s">
        <v>70</v>
      </c>
      <c r="C72" s="16">
        <v>900</v>
      </c>
      <c r="D72" s="15">
        <v>43470</v>
      </c>
      <c r="E72" s="16">
        <v>33</v>
      </c>
      <c r="F72" s="70">
        <v>34.9</v>
      </c>
      <c r="G72" s="18">
        <v>20.3</v>
      </c>
      <c r="H72" s="18">
        <v>14.6</v>
      </c>
      <c r="I72" s="18">
        <v>0</v>
      </c>
      <c r="J72" s="18">
        <v>0</v>
      </c>
      <c r="K72" s="20">
        <v>0.58166189111747857</v>
      </c>
      <c r="L72" s="20">
        <v>0.41833810888252149</v>
      </c>
      <c r="M72" s="20">
        <v>0</v>
      </c>
      <c r="N72" s="20">
        <v>0</v>
      </c>
      <c r="O72" s="18">
        <v>0</v>
      </c>
      <c r="P72" s="18">
        <v>23.7</v>
      </c>
      <c r="Q72" s="18">
        <v>7.4</v>
      </c>
      <c r="R72" s="18">
        <v>0</v>
      </c>
      <c r="S72" s="18">
        <v>0</v>
      </c>
      <c r="T72" s="20">
        <v>0</v>
      </c>
      <c r="U72" s="20">
        <v>0.6790830945558739</v>
      </c>
      <c r="V72" s="20">
        <v>0.21203438395415475</v>
      </c>
      <c r="W72" s="20">
        <v>0</v>
      </c>
      <c r="X72" s="20">
        <v>0</v>
      </c>
      <c r="Y72" s="21">
        <v>1</v>
      </c>
      <c r="Z72" s="21">
        <v>1</v>
      </c>
      <c r="AA72" s="21">
        <v>0</v>
      </c>
      <c r="AB72" s="21">
        <v>1</v>
      </c>
      <c r="AC72" s="17">
        <v>1.7191977077363896</v>
      </c>
      <c r="AD72" s="17">
        <v>1.7191977077363896</v>
      </c>
      <c r="AE72" s="17">
        <v>0</v>
      </c>
      <c r="AF72" s="17">
        <v>1.7191977077363896</v>
      </c>
    </row>
    <row r="73" spans="1:32" x14ac:dyDescent="0.2">
      <c r="A73" s="4" t="s">
        <v>8</v>
      </c>
      <c r="B73" s="2" t="s">
        <v>11</v>
      </c>
      <c r="C73" s="86">
        <v>33</v>
      </c>
      <c r="D73" s="2">
        <v>44017</v>
      </c>
      <c r="E73" s="1">
        <v>9</v>
      </c>
      <c r="F73" s="86">
        <v>8.5500000000000007</v>
      </c>
      <c r="G73" s="8">
        <v>8.5500000000000007</v>
      </c>
      <c r="H73" s="8">
        <v>0</v>
      </c>
      <c r="I73" s="8">
        <v>0</v>
      </c>
      <c r="J73" s="8">
        <v>0</v>
      </c>
      <c r="K73" s="12">
        <v>1</v>
      </c>
      <c r="L73" s="12">
        <v>0</v>
      </c>
      <c r="M73" s="12">
        <v>0</v>
      </c>
      <c r="N73" s="12">
        <v>0</v>
      </c>
      <c r="O73" s="8">
        <v>1.1499999999999999</v>
      </c>
      <c r="P73" s="8">
        <v>5.75</v>
      </c>
      <c r="Q73" s="8">
        <v>0</v>
      </c>
      <c r="R73" s="8">
        <v>0</v>
      </c>
      <c r="S73" s="8">
        <v>0</v>
      </c>
      <c r="T73" s="12">
        <v>0.13450292397660815</v>
      </c>
      <c r="U73" s="12">
        <v>0.67251461988304084</v>
      </c>
      <c r="V73" s="12">
        <v>0</v>
      </c>
      <c r="W73" s="12">
        <v>0</v>
      </c>
      <c r="X73" s="12">
        <v>0</v>
      </c>
      <c r="Y73" s="5">
        <v>1</v>
      </c>
      <c r="Z73" s="5">
        <v>0</v>
      </c>
      <c r="AA73" s="5">
        <v>0</v>
      </c>
      <c r="AB73" s="5">
        <v>0</v>
      </c>
      <c r="AC73" s="6">
        <v>7.0175438596491224</v>
      </c>
      <c r="AD73" s="6">
        <v>0</v>
      </c>
      <c r="AE73" s="6">
        <v>0</v>
      </c>
      <c r="AF73" s="6">
        <v>0</v>
      </c>
    </row>
    <row r="74" spans="1:32" x14ac:dyDescent="0.2">
      <c r="A74" s="4" t="s">
        <v>8</v>
      </c>
      <c r="B74" s="2" t="s">
        <v>11</v>
      </c>
      <c r="C74" s="86">
        <v>900</v>
      </c>
      <c r="D74" s="2">
        <v>44020</v>
      </c>
      <c r="E74" s="1">
        <v>16</v>
      </c>
      <c r="F74" s="86">
        <v>17.5</v>
      </c>
      <c r="G74" s="8">
        <v>0</v>
      </c>
      <c r="H74" s="8">
        <v>17.5</v>
      </c>
      <c r="I74" s="8">
        <v>0</v>
      </c>
      <c r="J74" s="8">
        <v>0</v>
      </c>
      <c r="K74" s="12">
        <v>0</v>
      </c>
      <c r="L74" s="12">
        <v>1</v>
      </c>
      <c r="M74" s="12">
        <v>0</v>
      </c>
      <c r="N74" s="12">
        <v>0</v>
      </c>
      <c r="O74" s="8">
        <v>1.2</v>
      </c>
      <c r="P74" s="8">
        <v>16.399999999999999</v>
      </c>
      <c r="Q74" s="8">
        <v>0</v>
      </c>
      <c r="R74" s="8">
        <v>0</v>
      </c>
      <c r="S74" s="8">
        <v>0</v>
      </c>
      <c r="T74" s="12">
        <v>6.8571428571428575E-2</v>
      </c>
      <c r="U74" s="12">
        <v>0.93714285714285706</v>
      </c>
      <c r="V74" s="12">
        <v>0</v>
      </c>
      <c r="W74" s="12">
        <v>0</v>
      </c>
      <c r="X74" s="12">
        <v>0</v>
      </c>
      <c r="Y74" s="5">
        <v>0</v>
      </c>
      <c r="Z74" s="5">
        <v>0</v>
      </c>
      <c r="AA74" s="5">
        <v>0</v>
      </c>
      <c r="AB74" s="5">
        <v>0</v>
      </c>
      <c r="AC74" s="6">
        <v>0</v>
      </c>
      <c r="AD74" s="6">
        <v>0</v>
      </c>
      <c r="AE74" s="6">
        <v>0</v>
      </c>
      <c r="AF74" s="6">
        <v>0</v>
      </c>
    </row>
    <row r="75" spans="1:32" x14ac:dyDescent="0.2">
      <c r="A75" s="4" t="s">
        <v>8</v>
      </c>
      <c r="B75" s="2" t="s">
        <v>11</v>
      </c>
      <c r="C75" s="86">
        <v>900</v>
      </c>
      <c r="D75" s="2">
        <v>44020</v>
      </c>
      <c r="E75" s="1">
        <v>20</v>
      </c>
      <c r="F75" s="86">
        <v>19.3</v>
      </c>
      <c r="G75" s="8">
        <v>4.2</v>
      </c>
      <c r="H75" s="8">
        <v>7.1</v>
      </c>
      <c r="I75" s="8">
        <v>8</v>
      </c>
      <c r="J75" s="8">
        <v>0</v>
      </c>
      <c r="K75" s="12">
        <v>0.21761658031088082</v>
      </c>
      <c r="L75" s="12">
        <v>0.36787564766839376</v>
      </c>
      <c r="M75" s="12">
        <v>0.41450777202072536</v>
      </c>
      <c r="N75" s="12">
        <v>0</v>
      </c>
      <c r="O75" s="8">
        <v>1.2</v>
      </c>
      <c r="P75" s="8">
        <v>16.3</v>
      </c>
      <c r="Q75" s="8">
        <v>6.8</v>
      </c>
      <c r="R75" s="8">
        <v>0</v>
      </c>
      <c r="S75" s="8">
        <v>4.4000000000000004</v>
      </c>
      <c r="T75" s="12">
        <v>6.2176165803108807E-2</v>
      </c>
      <c r="U75" s="12">
        <v>0.84455958549222798</v>
      </c>
      <c r="V75" s="12">
        <v>0.35233160621761656</v>
      </c>
      <c r="W75" s="12">
        <v>0</v>
      </c>
      <c r="X75" s="12">
        <v>0.22797927461139897</v>
      </c>
      <c r="Y75" s="5">
        <v>1</v>
      </c>
      <c r="Z75" s="5">
        <v>0</v>
      </c>
      <c r="AA75" s="5">
        <v>1</v>
      </c>
      <c r="AB75" s="5">
        <v>0</v>
      </c>
      <c r="AC75" s="6">
        <v>3.1088082901554404</v>
      </c>
      <c r="AD75" s="6">
        <v>0</v>
      </c>
      <c r="AE75" s="6">
        <v>3.1088082901554404</v>
      </c>
      <c r="AF75" s="6">
        <v>0</v>
      </c>
    </row>
    <row r="76" spans="1:32" x14ac:dyDescent="0.2">
      <c r="A76" s="4" t="s">
        <v>8</v>
      </c>
      <c r="B76" s="2" t="s">
        <v>11</v>
      </c>
      <c r="C76" s="86">
        <v>300</v>
      </c>
      <c r="D76" s="2">
        <v>44020</v>
      </c>
      <c r="E76" s="1">
        <v>22</v>
      </c>
      <c r="F76" s="86">
        <v>22.1</v>
      </c>
      <c r="G76" s="8">
        <v>0</v>
      </c>
      <c r="H76" s="8">
        <v>22.1</v>
      </c>
      <c r="I76" s="8">
        <v>0</v>
      </c>
      <c r="J76" s="8">
        <v>0</v>
      </c>
      <c r="K76" s="12">
        <v>0</v>
      </c>
      <c r="L76" s="12">
        <v>1</v>
      </c>
      <c r="M76" s="12">
        <v>0</v>
      </c>
      <c r="N76" s="12">
        <v>0</v>
      </c>
      <c r="O76" s="8">
        <v>0</v>
      </c>
      <c r="P76" s="8">
        <v>21.9</v>
      </c>
      <c r="Q76" s="8">
        <v>16.2</v>
      </c>
      <c r="R76" s="8">
        <v>0</v>
      </c>
      <c r="S76" s="8">
        <v>0</v>
      </c>
      <c r="T76" s="12">
        <v>0</v>
      </c>
      <c r="U76" s="12">
        <v>0.99095022624434381</v>
      </c>
      <c r="V76" s="12">
        <v>0.73303167420814475</v>
      </c>
      <c r="W76" s="12">
        <v>0</v>
      </c>
      <c r="X76" s="12">
        <v>0</v>
      </c>
      <c r="Y76" s="5">
        <v>0</v>
      </c>
      <c r="Z76" s="5">
        <v>0</v>
      </c>
      <c r="AA76" s="5">
        <v>0</v>
      </c>
      <c r="AB76" s="5">
        <v>0</v>
      </c>
      <c r="AC76" s="6">
        <v>0</v>
      </c>
      <c r="AD76" s="6">
        <v>0</v>
      </c>
      <c r="AE76" s="6">
        <v>0</v>
      </c>
      <c r="AF76" s="6">
        <v>0</v>
      </c>
    </row>
    <row r="77" spans="1:32" x14ac:dyDescent="0.2">
      <c r="A77" s="32" t="s">
        <v>8</v>
      </c>
      <c r="B77" s="15" t="s">
        <v>11</v>
      </c>
      <c r="C77" s="70">
        <v>900</v>
      </c>
      <c r="D77" s="15">
        <v>44020</v>
      </c>
      <c r="E77" s="16">
        <v>40</v>
      </c>
      <c r="F77" s="70">
        <v>39.799999999999997</v>
      </c>
      <c r="G77" s="18">
        <v>0</v>
      </c>
      <c r="H77" s="18">
        <v>17.100000000000001</v>
      </c>
      <c r="I77" s="18">
        <v>22.7</v>
      </c>
      <c r="J77" s="18">
        <v>0</v>
      </c>
      <c r="K77" s="20">
        <v>0</v>
      </c>
      <c r="L77" s="20">
        <v>0.42964824120603023</v>
      </c>
      <c r="M77" s="20">
        <v>0.57035175879396982</v>
      </c>
      <c r="N77" s="20">
        <v>0</v>
      </c>
      <c r="O77" s="18">
        <v>1.75</v>
      </c>
      <c r="P77" s="18">
        <v>29.9</v>
      </c>
      <c r="Q77" s="18">
        <v>22.8</v>
      </c>
      <c r="R77" s="18">
        <v>0</v>
      </c>
      <c r="S77" s="18">
        <v>5.55</v>
      </c>
      <c r="T77" s="20">
        <v>4.3969849246231159E-2</v>
      </c>
      <c r="U77" s="20">
        <v>0.75125628140703515</v>
      </c>
      <c r="V77" s="20">
        <v>0.57286432160804024</v>
      </c>
      <c r="W77" s="20">
        <v>0</v>
      </c>
      <c r="X77" s="20">
        <v>0.13944723618090452</v>
      </c>
      <c r="Y77" s="21">
        <v>1</v>
      </c>
      <c r="Z77" s="21">
        <v>0</v>
      </c>
      <c r="AA77" s="21">
        <v>1</v>
      </c>
      <c r="AB77" s="21">
        <v>0</v>
      </c>
      <c r="AC77" s="17">
        <v>1.5075376884422111</v>
      </c>
      <c r="AD77" s="17">
        <v>0</v>
      </c>
      <c r="AE77" s="17">
        <v>1.5075376884422111</v>
      </c>
      <c r="AF77" s="17">
        <v>0</v>
      </c>
    </row>
    <row r="78" spans="1:32" x14ac:dyDescent="0.2">
      <c r="A78" s="4" t="s">
        <v>9</v>
      </c>
      <c r="B78" s="2" t="s">
        <v>70</v>
      </c>
      <c r="C78" s="1">
        <v>100</v>
      </c>
      <c r="D78" s="2">
        <v>43470</v>
      </c>
      <c r="E78" s="1">
        <v>17</v>
      </c>
      <c r="F78" s="86">
        <v>15.4</v>
      </c>
      <c r="G78" s="8">
        <v>0</v>
      </c>
      <c r="H78" s="8">
        <v>15.4</v>
      </c>
      <c r="I78" s="8">
        <v>0</v>
      </c>
      <c r="J78" s="8">
        <v>0</v>
      </c>
      <c r="K78" s="12">
        <v>0</v>
      </c>
      <c r="L78" s="12">
        <v>1</v>
      </c>
      <c r="M78" s="12">
        <v>0</v>
      </c>
      <c r="N78" s="12">
        <v>0</v>
      </c>
      <c r="O78" s="102">
        <v>0</v>
      </c>
      <c r="P78" s="8">
        <v>10.9</v>
      </c>
      <c r="Q78" s="102">
        <v>0</v>
      </c>
      <c r="R78" s="102">
        <v>0</v>
      </c>
      <c r="S78" s="102">
        <v>0</v>
      </c>
      <c r="T78" s="12">
        <v>0</v>
      </c>
      <c r="U78" s="12">
        <v>0.70779220779220775</v>
      </c>
      <c r="V78" s="12">
        <v>0</v>
      </c>
      <c r="W78" s="12">
        <v>0</v>
      </c>
      <c r="X78" s="12">
        <v>0</v>
      </c>
      <c r="Y78" s="3">
        <v>1</v>
      </c>
      <c r="Z78" s="3">
        <v>4</v>
      </c>
      <c r="AA78" s="3">
        <v>1</v>
      </c>
      <c r="AB78" s="3">
        <v>0</v>
      </c>
      <c r="AC78" s="6">
        <v>3.8961038961038965</v>
      </c>
      <c r="AD78" s="6">
        <v>15.584415584415586</v>
      </c>
      <c r="AE78" s="6">
        <v>3.8961038961038965</v>
      </c>
      <c r="AF78" s="6">
        <v>0</v>
      </c>
    </row>
    <row r="79" spans="1:32" x14ac:dyDescent="0.2">
      <c r="A79" s="4" t="s">
        <v>9</v>
      </c>
      <c r="B79" s="2" t="s">
        <v>18</v>
      </c>
      <c r="C79" s="1">
        <v>100</v>
      </c>
      <c r="D79" s="2">
        <v>43478</v>
      </c>
      <c r="E79" s="1">
        <v>25</v>
      </c>
      <c r="F79" s="86">
        <v>22</v>
      </c>
      <c r="G79" s="8">
        <v>0</v>
      </c>
      <c r="H79" s="8">
        <v>22</v>
      </c>
      <c r="I79" s="8">
        <v>0</v>
      </c>
      <c r="J79" s="8">
        <v>0</v>
      </c>
      <c r="K79" s="12">
        <v>0</v>
      </c>
      <c r="L79" s="12">
        <v>1</v>
      </c>
      <c r="M79" s="12">
        <v>0</v>
      </c>
      <c r="N79" s="12">
        <v>0</v>
      </c>
      <c r="O79" s="102">
        <v>0</v>
      </c>
      <c r="P79" s="8">
        <v>19.8</v>
      </c>
      <c r="Q79" s="102">
        <v>0</v>
      </c>
      <c r="R79" s="102">
        <v>0</v>
      </c>
      <c r="S79" s="102">
        <v>0</v>
      </c>
      <c r="T79" s="12">
        <v>0</v>
      </c>
      <c r="U79" s="12">
        <v>0.9</v>
      </c>
      <c r="V79" s="12">
        <v>0</v>
      </c>
      <c r="W79" s="12">
        <v>0</v>
      </c>
      <c r="X79" s="12">
        <v>0</v>
      </c>
      <c r="Y79" s="3">
        <v>0</v>
      </c>
      <c r="Z79" s="3">
        <v>2</v>
      </c>
      <c r="AA79" s="3">
        <v>0</v>
      </c>
      <c r="AB79" s="3">
        <v>0</v>
      </c>
      <c r="AC79" s="6">
        <v>0</v>
      </c>
      <c r="AD79" s="6">
        <v>5.454545454545455</v>
      </c>
      <c r="AE79" s="6">
        <v>0</v>
      </c>
      <c r="AF79" s="6">
        <v>0</v>
      </c>
    </row>
    <row r="80" spans="1:32" x14ac:dyDescent="0.2">
      <c r="A80" s="4" t="s">
        <v>9</v>
      </c>
      <c r="B80" s="2" t="s">
        <v>18</v>
      </c>
      <c r="C80" s="1">
        <v>900</v>
      </c>
      <c r="D80" s="2">
        <v>43478</v>
      </c>
      <c r="E80" s="1">
        <v>50</v>
      </c>
      <c r="F80" s="86">
        <v>49.5</v>
      </c>
      <c r="G80" s="8">
        <v>0</v>
      </c>
      <c r="H80" s="8">
        <v>42.4</v>
      </c>
      <c r="I80" s="8">
        <v>7.1</v>
      </c>
      <c r="J80" s="8">
        <v>0</v>
      </c>
      <c r="K80" s="12">
        <v>0</v>
      </c>
      <c r="L80" s="12">
        <v>0.85656565656565653</v>
      </c>
      <c r="M80" s="12">
        <v>0.14343434343434341</v>
      </c>
      <c r="N80" s="12">
        <v>0</v>
      </c>
      <c r="O80" s="102">
        <v>0</v>
      </c>
      <c r="P80" s="8">
        <v>47.5</v>
      </c>
      <c r="Q80" s="102">
        <v>0</v>
      </c>
      <c r="R80" s="102">
        <v>0</v>
      </c>
      <c r="S80" s="102">
        <v>0</v>
      </c>
      <c r="T80" s="12">
        <v>0</v>
      </c>
      <c r="U80" s="12">
        <v>0.95959595959595956</v>
      </c>
      <c r="V80" s="12">
        <v>0</v>
      </c>
      <c r="W80" s="12">
        <v>0</v>
      </c>
      <c r="X80" s="12">
        <v>0</v>
      </c>
      <c r="Y80" s="3">
        <v>1</v>
      </c>
      <c r="Z80" s="3">
        <v>5</v>
      </c>
      <c r="AA80" s="3">
        <v>1</v>
      </c>
      <c r="AB80" s="3">
        <v>2</v>
      </c>
      <c r="AC80" s="6">
        <v>1.2121212121212122</v>
      </c>
      <c r="AD80" s="6">
        <v>6.0606060606060606</v>
      </c>
      <c r="AE80" s="6">
        <v>1.2121212121212122</v>
      </c>
      <c r="AF80" s="6">
        <v>2.4242424242424243</v>
      </c>
    </row>
    <row r="81" spans="1:32" x14ac:dyDescent="0.2">
      <c r="A81" s="4" t="s">
        <v>9</v>
      </c>
      <c r="B81" s="2" t="s">
        <v>18</v>
      </c>
      <c r="C81" s="1">
        <v>100</v>
      </c>
      <c r="D81" s="2">
        <v>43478</v>
      </c>
      <c r="E81" s="1">
        <v>62</v>
      </c>
      <c r="F81" s="86">
        <v>55.5</v>
      </c>
      <c r="G81" s="8">
        <v>0</v>
      </c>
      <c r="H81" s="8">
        <v>54.1</v>
      </c>
      <c r="I81" s="8">
        <v>1.4</v>
      </c>
      <c r="J81" s="8">
        <v>0</v>
      </c>
      <c r="K81" s="12">
        <v>0</v>
      </c>
      <c r="L81" s="12">
        <v>0.97477477477477481</v>
      </c>
      <c r="M81" s="12">
        <v>2.5225225225225224E-2</v>
      </c>
      <c r="N81" s="12">
        <v>0</v>
      </c>
      <c r="O81" s="102">
        <v>0</v>
      </c>
      <c r="P81" s="8">
        <v>49.1</v>
      </c>
      <c r="Q81" s="102">
        <v>0</v>
      </c>
      <c r="R81" s="102">
        <v>0</v>
      </c>
      <c r="S81" s="102">
        <v>0</v>
      </c>
      <c r="T81" s="12">
        <v>0</v>
      </c>
      <c r="U81" s="12">
        <v>0.88468468468468475</v>
      </c>
      <c r="V81" s="12">
        <v>0</v>
      </c>
      <c r="W81" s="12">
        <v>0</v>
      </c>
      <c r="X81" s="12">
        <v>0</v>
      </c>
      <c r="Y81" s="3">
        <v>0</v>
      </c>
      <c r="Z81" s="3">
        <v>2</v>
      </c>
      <c r="AA81" s="3">
        <v>1</v>
      </c>
      <c r="AB81" s="3">
        <v>4</v>
      </c>
      <c r="AC81" s="6">
        <v>0</v>
      </c>
      <c r="AD81" s="6">
        <v>2.1621621621621618</v>
      </c>
      <c r="AE81" s="6">
        <v>1.0810810810810809</v>
      </c>
      <c r="AF81" s="6">
        <v>4.3243243243243237</v>
      </c>
    </row>
    <row r="82" spans="1:32" x14ac:dyDescent="0.2">
      <c r="A82" s="4" t="s">
        <v>9</v>
      </c>
      <c r="B82" s="2" t="s">
        <v>13</v>
      </c>
      <c r="C82" s="1">
        <v>900</v>
      </c>
      <c r="D82" s="2">
        <v>43478</v>
      </c>
      <c r="E82" s="1">
        <v>15</v>
      </c>
      <c r="F82" s="86">
        <v>15.7</v>
      </c>
      <c r="G82" s="8">
        <v>0</v>
      </c>
      <c r="H82" s="8">
        <v>15.7</v>
      </c>
      <c r="I82" s="8">
        <v>0</v>
      </c>
      <c r="J82" s="8">
        <v>0</v>
      </c>
      <c r="K82" s="10">
        <v>0</v>
      </c>
      <c r="L82" s="10">
        <v>1</v>
      </c>
      <c r="M82" s="10">
        <v>0</v>
      </c>
      <c r="N82" s="10">
        <v>0</v>
      </c>
      <c r="O82" s="103">
        <v>0</v>
      </c>
      <c r="P82" s="8">
        <v>13.1</v>
      </c>
      <c r="Q82" s="103">
        <v>0</v>
      </c>
      <c r="R82" s="103">
        <v>0</v>
      </c>
      <c r="S82" s="103">
        <v>0</v>
      </c>
      <c r="T82" s="10">
        <v>0</v>
      </c>
      <c r="U82" s="10">
        <v>1</v>
      </c>
      <c r="V82" s="10">
        <v>0</v>
      </c>
      <c r="W82" s="10">
        <v>0</v>
      </c>
      <c r="X82" s="10">
        <v>0</v>
      </c>
      <c r="Y82" s="3">
        <v>0</v>
      </c>
      <c r="Z82" s="3">
        <v>1</v>
      </c>
      <c r="AA82" s="3">
        <v>1</v>
      </c>
      <c r="AB82" s="3">
        <v>0</v>
      </c>
      <c r="AC82" s="6">
        <v>0</v>
      </c>
      <c r="AD82" s="6">
        <v>3.8216560509554141</v>
      </c>
      <c r="AE82" s="6">
        <v>3.8216560509554141</v>
      </c>
      <c r="AF82" s="6">
        <v>0</v>
      </c>
    </row>
    <row r="83" spans="1:32" x14ac:dyDescent="0.2">
      <c r="A83" s="4" t="s">
        <v>9</v>
      </c>
      <c r="B83" s="2" t="s">
        <v>13</v>
      </c>
      <c r="C83" s="1">
        <v>33</v>
      </c>
      <c r="D83" s="2">
        <v>43466</v>
      </c>
      <c r="E83" s="1">
        <v>24</v>
      </c>
      <c r="F83" s="86">
        <v>23.5</v>
      </c>
      <c r="G83" s="8">
        <v>0</v>
      </c>
      <c r="H83" s="8">
        <v>17.600000000000001</v>
      </c>
      <c r="I83" s="8">
        <v>5.9</v>
      </c>
      <c r="J83" s="8">
        <v>0</v>
      </c>
      <c r="K83" s="12">
        <v>0</v>
      </c>
      <c r="L83" s="12">
        <v>0.74893617021276604</v>
      </c>
      <c r="M83" s="12">
        <v>0.25106382978723407</v>
      </c>
      <c r="N83" s="12">
        <v>0</v>
      </c>
      <c r="O83" s="102">
        <v>0</v>
      </c>
      <c r="P83" s="8">
        <v>21.8</v>
      </c>
      <c r="Q83" s="102">
        <v>0</v>
      </c>
      <c r="R83" s="102">
        <v>0</v>
      </c>
      <c r="S83" s="102">
        <v>0</v>
      </c>
      <c r="T83" s="12">
        <v>0</v>
      </c>
      <c r="U83" s="12">
        <v>0.92765957446808511</v>
      </c>
      <c r="V83" s="12">
        <v>0</v>
      </c>
      <c r="W83" s="12">
        <v>0</v>
      </c>
      <c r="X83" s="12">
        <v>0</v>
      </c>
      <c r="Y83" s="3">
        <v>0</v>
      </c>
      <c r="Z83" s="3">
        <v>2</v>
      </c>
      <c r="AA83" s="3">
        <v>1</v>
      </c>
      <c r="AB83" s="3">
        <v>2</v>
      </c>
      <c r="AC83" s="6">
        <v>0</v>
      </c>
      <c r="AD83" s="6">
        <v>5.1063829787234045</v>
      </c>
      <c r="AE83" s="6">
        <v>2.5531914893617023</v>
      </c>
      <c r="AF83" s="6">
        <v>5.1063829787234045</v>
      </c>
    </row>
    <row r="84" spans="1:32" x14ac:dyDescent="0.2">
      <c r="A84" s="4" t="s">
        <v>9</v>
      </c>
      <c r="B84" s="2" t="s">
        <v>13</v>
      </c>
      <c r="C84" s="1">
        <v>33</v>
      </c>
      <c r="D84" s="2">
        <v>43466</v>
      </c>
      <c r="E84" s="1">
        <v>43</v>
      </c>
      <c r="F84" s="86">
        <v>36.799999999999997</v>
      </c>
      <c r="G84" s="8">
        <v>0</v>
      </c>
      <c r="H84" s="8">
        <v>31.4</v>
      </c>
      <c r="I84" s="8">
        <v>5.4</v>
      </c>
      <c r="J84" s="8">
        <v>0</v>
      </c>
      <c r="K84" s="12">
        <v>0</v>
      </c>
      <c r="L84" s="12">
        <v>0.85326086956521741</v>
      </c>
      <c r="M84" s="12">
        <v>0.14673913043478262</v>
      </c>
      <c r="N84" s="12">
        <v>0</v>
      </c>
      <c r="O84" s="102">
        <v>0</v>
      </c>
      <c r="P84" s="8">
        <v>38.9</v>
      </c>
      <c r="Q84" s="102">
        <v>0</v>
      </c>
      <c r="R84" s="102">
        <v>0</v>
      </c>
      <c r="S84" s="102">
        <v>0</v>
      </c>
      <c r="T84" s="12">
        <v>0</v>
      </c>
      <c r="U84" s="12">
        <v>1</v>
      </c>
      <c r="V84" s="12">
        <v>0</v>
      </c>
      <c r="W84" s="12">
        <v>0</v>
      </c>
      <c r="X84" s="12">
        <v>0</v>
      </c>
      <c r="Y84" s="3">
        <v>1</v>
      </c>
      <c r="Z84" s="3">
        <v>3</v>
      </c>
      <c r="AA84" s="3">
        <v>1</v>
      </c>
      <c r="AB84" s="3">
        <v>2</v>
      </c>
      <c r="AC84" s="6">
        <v>1.6304347826086958</v>
      </c>
      <c r="AD84" s="6">
        <v>4.8913043478260869</v>
      </c>
      <c r="AE84" s="6">
        <v>1.6304347826086958</v>
      </c>
      <c r="AF84" s="6">
        <v>3.2608695652173916</v>
      </c>
    </row>
    <row r="85" spans="1:32" x14ac:dyDescent="0.2">
      <c r="A85" s="4" t="s">
        <v>9</v>
      </c>
      <c r="B85" s="2" t="s">
        <v>16</v>
      </c>
      <c r="C85" s="1">
        <v>300</v>
      </c>
      <c r="D85" s="2">
        <v>43751</v>
      </c>
      <c r="E85" s="1">
        <v>17</v>
      </c>
      <c r="F85" s="86">
        <v>16.899999999999999</v>
      </c>
      <c r="G85" s="8">
        <v>0</v>
      </c>
      <c r="H85" s="8">
        <v>16.899999999999999</v>
      </c>
      <c r="I85" s="8">
        <v>0</v>
      </c>
      <c r="J85" s="8">
        <v>0</v>
      </c>
      <c r="K85" s="10">
        <v>0</v>
      </c>
      <c r="L85" s="10">
        <v>1</v>
      </c>
      <c r="M85" s="10">
        <v>0</v>
      </c>
      <c r="N85" s="10">
        <v>0</v>
      </c>
      <c r="O85" s="103">
        <v>0</v>
      </c>
      <c r="P85" s="8">
        <v>14.9</v>
      </c>
      <c r="Q85" s="103">
        <v>0</v>
      </c>
      <c r="R85" s="103">
        <v>0</v>
      </c>
      <c r="S85" s="103">
        <v>0</v>
      </c>
      <c r="T85" s="10">
        <v>0</v>
      </c>
      <c r="U85" s="10">
        <v>0.88165680473372787</v>
      </c>
      <c r="V85" s="10">
        <v>0</v>
      </c>
      <c r="W85" s="10">
        <v>0</v>
      </c>
      <c r="X85" s="10">
        <v>0</v>
      </c>
      <c r="Y85" s="3">
        <v>1</v>
      </c>
      <c r="Z85" s="3">
        <v>3</v>
      </c>
      <c r="AA85" s="3">
        <v>0</v>
      </c>
      <c r="AB85" s="3">
        <v>1</v>
      </c>
      <c r="AC85" s="6">
        <v>3.550295857988166</v>
      </c>
      <c r="AD85" s="6">
        <v>10.650887573964498</v>
      </c>
      <c r="AE85" s="6">
        <v>0</v>
      </c>
      <c r="AF85" s="6">
        <v>3.550295857988166</v>
      </c>
    </row>
    <row r="86" spans="1:32" x14ac:dyDescent="0.2">
      <c r="A86" s="4" t="s">
        <v>9</v>
      </c>
      <c r="B86" s="2" t="s">
        <v>16</v>
      </c>
      <c r="C86" s="1">
        <v>100</v>
      </c>
      <c r="D86" s="2">
        <v>43747</v>
      </c>
      <c r="E86" s="1">
        <v>33</v>
      </c>
      <c r="F86" s="86">
        <v>28.1</v>
      </c>
      <c r="G86" s="8">
        <v>0</v>
      </c>
      <c r="H86" s="8">
        <v>25</v>
      </c>
      <c r="I86" s="8">
        <v>3.1</v>
      </c>
      <c r="J86" s="8">
        <v>0</v>
      </c>
      <c r="K86" s="12">
        <v>0</v>
      </c>
      <c r="L86" s="12">
        <v>0.88967971530249101</v>
      </c>
      <c r="M86" s="12">
        <v>0.11032028469750889</v>
      </c>
      <c r="N86" s="12">
        <v>0</v>
      </c>
      <c r="O86" s="102">
        <v>0</v>
      </c>
      <c r="P86" s="8">
        <v>28</v>
      </c>
      <c r="Q86" s="102">
        <v>0</v>
      </c>
      <c r="R86" s="102">
        <v>0</v>
      </c>
      <c r="S86" s="102">
        <v>0</v>
      </c>
      <c r="T86" s="12">
        <v>0</v>
      </c>
      <c r="U86" s="12">
        <v>0.99644128113878994</v>
      </c>
      <c r="V86" s="12">
        <v>0</v>
      </c>
      <c r="W86" s="12">
        <v>0</v>
      </c>
      <c r="X86" s="12">
        <v>0</v>
      </c>
      <c r="Y86" s="3">
        <v>0</v>
      </c>
      <c r="Z86" s="3">
        <v>0</v>
      </c>
      <c r="AA86" s="3">
        <v>1</v>
      </c>
      <c r="AB86" s="3">
        <v>0</v>
      </c>
      <c r="AC86" s="6">
        <v>0</v>
      </c>
      <c r="AD86" s="6">
        <v>0</v>
      </c>
      <c r="AE86" s="6">
        <v>2.1352313167259784</v>
      </c>
      <c r="AF86" s="6">
        <v>0</v>
      </c>
    </row>
    <row r="87" spans="1:32" x14ac:dyDescent="0.2">
      <c r="A87" s="32" t="s">
        <v>9</v>
      </c>
      <c r="B87" s="15" t="s">
        <v>16</v>
      </c>
      <c r="C87" s="16">
        <v>100</v>
      </c>
      <c r="D87" s="15">
        <v>43757</v>
      </c>
      <c r="E87" s="16">
        <v>34</v>
      </c>
      <c r="F87" s="70">
        <v>32.200000000000003</v>
      </c>
      <c r="G87" s="18">
        <v>0</v>
      </c>
      <c r="H87" s="18">
        <v>32.200000000000003</v>
      </c>
      <c r="I87" s="18">
        <v>0</v>
      </c>
      <c r="J87" s="18">
        <v>0</v>
      </c>
      <c r="K87" s="20">
        <v>0</v>
      </c>
      <c r="L87" s="20">
        <v>1</v>
      </c>
      <c r="M87" s="20">
        <v>0</v>
      </c>
      <c r="N87" s="20">
        <v>0</v>
      </c>
      <c r="O87" s="104">
        <v>0</v>
      </c>
      <c r="P87" s="18">
        <v>29.2</v>
      </c>
      <c r="Q87" s="104">
        <v>0</v>
      </c>
      <c r="R87" s="104">
        <v>0</v>
      </c>
      <c r="S87" s="104">
        <v>0</v>
      </c>
      <c r="T87" s="20">
        <v>0</v>
      </c>
      <c r="U87" s="20">
        <v>0.9068322981366459</v>
      </c>
      <c r="V87" s="20">
        <v>0</v>
      </c>
      <c r="W87" s="20">
        <v>0</v>
      </c>
      <c r="X87" s="20">
        <v>0</v>
      </c>
      <c r="Y87" s="13">
        <v>0</v>
      </c>
      <c r="Z87" s="13">
        <v>3</v>
      </c>
      <c r="AA87" s="13">
        <v>0</v>
      </c>
      <c r="AB87" s="13">
        <v>0</v>
      </c>
      <c r="AC87" s="17">
        <v>0</v>
      </c>
      <c r="AD87" s="17">
        <v>5.5900621118012417</v>
      </c>
      <c r="AE87" s="17">
        <v>0</v>
      </c>
      <c r="AF87" s="17">
        <v>0</v>
      </c>
    </row>
    <row r="88" spans="1:32" x14ac:dyDescent="0.2">
      <c r="A88" s="4" t="s">
        <v>9</v>
      </c>
      <c r="B88" s="2" t="s">
        <v>12</v>
      </c>
      <c r="C88" s="1">
        <v>300</v>
      </c>
      <c r="D88" s="2">
        <v>43590</v>
      </c>
      <c r="E88" s="1">
        <v>16</v>
      </c>
      <c r="F88" s="86">
        <v>8.6999999999999993</v>
      </c>
      <c r="G88" s="8">
        <v>0</v>
      </c>
      <c r="H88" s="8">
        <v>8.6999999999999993</v>
      </c>
      <c r="I88" s="8">
        <v>0</v>
      </c>
      <c r="J88" s="8">
        <v>0</v>
      </c>
      <c r="K88" s="12">
        <v>0</v>
      </c>
      <c r="L88" s="12">
        <v>1</v>
      </c>
      <c r="M88" s="12">
        <v>0</v>
      </c>
      <c r="N88" s="12">
        <v>0</v>
      </c>
      <c r="O88" s="102">
        <v>0</v>
      </c>
      <c r="P88" s="8">
        <v>6.1</v>
      </c>
      <c r="Q88" s="102">
        <v>0</v>
      </c>
      <c r="R88" s="102">
        <v>0</v>
      </c>
      <c r="S88" s="102">
        <v>0</v>
      </c>
      <c r="T88" s="12">
        <v>0</v>
      </c>
      <c r="U88" s="12">
        <v>0.70114942528735635</v>
      </c>
      <c r="V88" s="12">
        <v>0</v>
      </c>
      <c r="W88" s="12">
        <v>0</v>
      </c>
      <c r="X88" s="12">
        <v>0</v>
      </c>
      <c r="Y88" s="3">
        <v>0</v>
      </c>
      <c r="Z88" s="3">
        <v>2</v>
      </c>
      <c r="AA88" s="3">
        <v>1</v>
      </c>
      <c r="AB88" s="3">
        <v>2</v>
      </c>
      <c r="AC88" s="6">
        <v>0</v>
      </c>
      <c r="AD88" s="6">
        <v>13.793103448275863</v>
      </c>
      <c r="AE88" s="6">
        <v>6.8965517241379315</v>
      </c>
      <c r="AF88" s="6">
        <v>13.793103448275863</v>
      </c>
    </row>
    <row r="89" spans="1:32" x14ac:dyDescent="0.2">
      <c r="A89" s="4" t="s">
        <v>9</v>
      </c>
      <c r="B89" s="2" t="s">
        <v>12</v>
      </c>
      <c r="C89" s="1">
        <v>100</v>
      </c>
      <c r="D89" s="2">
        <v>43474</v>
      </c>
      <c r="E89" s="1">
        <v>12</v>
      </c>
      <c r="F89" s="86">
        <v>11.399999999999999</v>
      </c>
      <c r="G89" s="8">
        <v>0</v>
      </c>
      <c r="H89" s="8">
        <v>8.1</v>
      </c>
      <c r="I89" s="8">
        <v>3.3</v>
      </c>
      <c r="J89" s="8">
        <v>0</v>
      </c>
      <c r="K89" s="12">
        <v>0</v>
      </c>
      <c r="L89" s="12">
        <v>0.71052631578947378</v>
      </c>
      <c r="M89" s="12">
        <v>0.28947368421052633</v>
      </c>
      <c r="N89" s="12">
        <v>0</v>
      </c>
      <c r="O89" s="102">
        <v>0</v>
      </c>
      <c r="P89" s="8">
        <v>9.5</v>
      </c>
      <c r="Q89" s="102">
        <v>0</v>
      </c>
      <c r="R89" s="102">
        <v>0</v>
      </c>
      <c r="S89" s="102">
        <v>0</v>
      </c>
      <c r="T89" s="12">
        <v>0</v>
      </c>
      <c r="U89" s="12">
        <v>0.83333333333333348</v>
      </c>
      <c r="V89" s="12">
        <v>0</v>
      </c>
      <c r="W89" s="12">
        <v>0</v>
      </c>
      <c r="X89" s="12">
        <v>0</v>
      </c>
      <c r="Y89" s="3">
        <v>1</v>
      </c>
      <c r="Z89" s="3">
        <v>2</v>
      </c>
      <c r="AA89" s="3">
        <v>1</v>
      </c>
      <c r="AB89" s="3">
        <v>0</v>
      </c>
      <c r="AC89" s="6">
        <v>5.2631578947368425</v>
      </c>
      <c r="AD89" s="6">
        <v>10.526315789473685</v>
      </c>
      <c r="AE89" s="6">
        <v>5.2631578947368425</v>
      </c>
      <c r="AF89" s="6">
        <v>0</v>
      </c>
    </row>
    <row r="90" spans="1:32" x14ac:dyDescent="0.2">
      <c r="A90" s="4" t="s">
        <v>9</v>
      </c>
      <c r="B90" s="2" t="s">
        <v>12</v>
      </c>
      <c r="C90" s="1">
        <v>33</v>
      </c>
      <c r="D90" s="2">
        <v>43466</v>
      </c>
      <c r="E90" s="1">
        <v>22</v>
      </c>
      <c r="F90" s="86">
        <v>18.600000000000001</v>
      </c>
      <c r="G90" s="8">
        <v>0</v>
      </c>
      <c r="H90" s="8">
        <v>18.600000000000001</v>
      </c>
      <c r="I90" s="8">
        <v>0</v>
      </c>
      <c r="J90" s="8">
        <v>0</v>
      </c>
      <c r="K90" s="12">
        <v>0</v>
      </c>
      <c r="L90" s="12">
        <v>1</v>
      </c>
      <c r="M90" s="12">
        <v>0</v>
      </c>
      <c r="N90" s="12">
        <v>0</v>
      </c>
      <c r="O90" s="102">
        <v>0</v>
      </c>
      <c r="P90" s="8">
        <v>14.1</v>
      </c>
      <c r="Q90" s="102">
        <v>0</v>
      </c>
      <c r="R90" s="102">
        <v>0</v>
      </c>
      <c r="S90" s="102">
        <v>0</v>
      </c>
      <c r="T90" s="12">
        <v>0</v>
      </c>
      <c r="U90" s="12">
        <v>0.75806451612903214</v>
      </c>
      <c r="V90" s="12">
        <v>0</v>
      </c>
      <c r="W90" s="12">
        <v>0</v>
      </c>
      <c r="X90" s="12">
        <v>0</v>
      </c>
      <c r="Y90" s="3">
        <v>1</v>
      </c>
      <c r="Z90" s="3">
        <v>6</v>
      </c>
      <c r="AA90" s="3">
        <v>0</v>
      </c>
      <c r="AB90" s="3">
        <v>1</v>
      </c>
      <c r="AC90" s="6">
        <v>3.2258064516129035</v>
      </c>
      <c r="AD90" s="6">
        <v>19.35483870967742</v>
      </c>
      <c r="AE90" s="6">
        <v>0</v>
      </c>
      <c r="AF90" s="6">
        <v>3.2258064516129035</v>
      </c>
    </row>
    <row r="91" spans="1:32" x14ac:dyDescent="0.2">
      <c r="A91" s="32" t="s">
        <v>9</v>
      </c>
      <c r="B91" s="15" t="s">
        <v>12</v>
      </c>
      <c r="C91" s="16">
        <v>33</v>
      </c>
      <c r="D91" s="15">
        <v>43586</v>
      </c>
      <c r="E91" s="16">
        <v>57</v>
      </c>
      <c r="F91" s="70">
        <v>48.3</v>
      </c>
      <c r="G91" s="18">
        <v>0</v>
      </c>
      <c r="H91" s="18">
        <v>45.4</v>
      </c>
      <c r="I91" s="18">
        <v>2.9</v>
      </c>
      <c r="J91" s="18">
        <v>0</v>
      </c>
      <c r="K91" s="20">
        <v>0</v>
      </c>
      <c r="L91" s="20">
        <v>0.93995859213250521</v>
      </c>
      <c r="M91" s="20">
        <v>6.0041407867494824E-2</v>
      </c>
      <c r="N91" s="20">
        <v>0</v>
      </c>
      <c r="O91" s="104">
        <v>0</v>
      </c>
      <c r="P91" s="18">
        <v>32.700000000000003</v>
      </c>
      <c r="Q91" s="104">
        <v>0</v>
      </c>
      <c r="R91" s="104">
        <v>0</v>
      </c>
      <c r="S91" s="104">
        <v>0</v>
      </c>
      <c r="T91" s="20">
        <v>0</v>
      </c>
      <c r="U91" s="20">
        <v>0.67701863354037273</v>
      </c>
      <c r="V91" s="20">
        <v>0</v>
      </c>
      <c r="W91" s="20">
        <v>0</v>
      </c>
      <c r="X91" s="20">
        <v>0</v>
      </c>
      <c r="Y91" s="13">
        <v>2</v>
      </c>
      <c r="Z91" s="13">
        <v>10</v>
      </c>
      <c r="AA91" s="13">
        <v>6</v>
      </c>
      <c r="AB91" s="13">
        <v>0</v>
      </c>
      <c r="AC91" s="17">
        <v>2.4844720496894412</v>
      </c>
      <c r="AD91" s="17">
        <v>12.422360248447205</v>
      </c>
      <c r="AE91" s="17">
        <v>7.4534161490683237</v>
      </c>
      <c r="AF91" s="17">
        <v>0</v>
      </c>
    </row>
    <row r="92" spans="1:32" x14ac:dyDescent="0.2">
      <c r="A92" s="4" t="s">
        <v>9</v>
      </c>
      <c r="B92" s="2" t="s">
        <v>11</v>
      </c>
      <c r="C92" s="1">
        <v>100</v>
      </c>
      <c r="D92" s="2">
        <v>44017</v>
      </c>
      <c r="E92" s="1">
        <v>66</v>
      </c>
      <c r="F92" s="86">
        <v>66.2</v>
      </c>
      <c r="G92" s="8">
        <v>0</v>
      </c>
      <c r="H92" s="8">
        <v>66.2</v>
      </c>
      <c r="I92" s="8">
        <v>0</v>
      </c>
      <c r="J92" s="8">
        <v>0</v>
      </c>
      <c r="K92" s="12">
        <v>0</v>
      </c>
      <c r="L92" s="12">
        <v>1</v>
      </c>
      <c r="M92" s="12">
        <v>0</v>
      </c>
      <c r="N92" s="12">
        <v>0</v>
      </c>
      <c r="O92" s="102">
        <v>0</v>
      </c>
      <c r="P92" s="8">
        <v>65.900000000000006</v>
      </c>
      <c r="Q92" s="102">
        <v>0</v>
      </c>
      <c r="R92" s="102">
        <v>0</v>
      </c>
      <c r="S92" s="102">
        <v>0</v>
      </c>
      <c r="T92" s="12">
        <v>0</v>
      </c>
      <c r="U92" s="12">
        <v>0.99546827794561943</v>
      </c>
      <c r="V92" s="12">
        <v>0</v>
      </c>
      <c r="W92" s="12">
        <v>0</v>
      </c>
      <c r="X92" s="12">
        <v>0</v>
      </c>
      <c r="Y92" s="3">
        <v>2</v>
      </c>
      <c r="Z92" s="3">
        <v>5</v>
      </c>
      <c r="AA92" s="3">
        <v>1</v>
      </c>
      <c r="AB92" s="3">
        <v>1</v>
      </c>
      <c r="AC92" s="6">
        <v>1.8126888217522659</v>
      </c>
      <c r="AD92" s="6">
        <v>4.5317220543806647</v>
      </c>
      <c r="AE92" s="6">
        <v>0.90634441087613293</v>
      </c>
      <c r="AF92" s="6">
        <v>0.90634441087613293</v>
      </c>
    </row>
  </sheetData>
  <autoFilter ref="A1:AF87" xr:uid="{C1C7BBE4-F8F8-42F9-AB72-3F9BA0417D99}"/>
  <sortState xmlns:xlrd2="http://schemas.microsoft.com/office/spreadsheetml/2017/richdata2" ref="A26:AF36">
    <sortCondition ref="F26:F36"/>
    <sortCondition ref="B26:B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plants</vt:lpstr>
      <vt:lpstr>single compounds</vt:lpstr>
      <vt:lpstr>habituation-dishabituation</vt:lpstr>
      <vt:lpstr>BORIS plants</vt:lpstr>
      <vt:lpstr>BORIS single compounds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Sebastiaan Bol</dc:creator>
  <cp:lastModifiedBy>Sebastiaan Bol</cp:lastModifiedBy>
  <dcterms:created xsi:type="dcterms:W3CDTF">2020-10-23T01:14:12Z</dcterms:created>
  <dcterms:modified xsi:type="dcterms:W3CDTF">2022-06-27T02:31:06Z</dcterms:modified>
</cp:coreProperties>
</file>