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80" tabRatio="1000" activeTab="1"/>
  </bookViews>
  <sheets>
    <sheet name="title page" sheetId="12" r:id="rId1"/>
    <sheet name="total characteristics" sheetId="1" r:id="rId2"/>
    <sheet name="hypertension" sheetId="2" r:id="rId3"/>
    <sheet name="diabetes" sheetId="3" r:id="rId4"/>
    <sheet name="cardiovascular disease" sheetId="4" r:id="rId5"/>
    <sheet name="COPD" sheetId="5" r:id="rId6"/>
    <sheet name="maglinancy" sheetId="6" r:id="rId7"/>
    <sheet name="chronic liver disease" sheetId="7" r:id="rId8"/>
    <sheet name="kidney disease" sheetId="8" r:id="rId9"/>
    <sheet name="cerebrovascular disease " sheetId="9" r:id="rId10"/>
    <sheet name="u-test" sheetId="13" r:id="rId11"/>
    <sheet name="immunosupressive disease" sheetId="10" r:id="rId12"/>
    <sheet name="digestive disease" sheetId="11" r:id="rId13"/>
  </sheets>
  <calcPr calcId="144525"/>
</workbook>
</file>

<file path=xl/sharedStrings.xml><?xml version="1.0" encoding="utf-8"?>
<sst xmlns="http://schemas.openxmlformats.org/spreadsheetml/2006/main" count="945" uniqueCount="290">
  <si>
    <t>Prevalence of comorbidity in Chinese patients with COVID-19: systematic review and meta-analysis of risk factors</t>
  </si>
  <si>
    <t>Tingxuan Yin1, Yuanjun Li2, Ying Ying2, Zhijun Luo1,2, *</t>
  </si>
  <si>
    <t>1 Queen Mary School, Nanchang University, Nanchang, Jiangxi, China</t>
  </si>
  <si>
    <t>2 Jiangxi Province Key Laboratory of Tumor Pathogenesis and Molecular Pathology and Department of Pathophysiology, School of Basic Medical Sciences, Nanchang University, Nanchang, Jiangxi, China</t>
  </si>
  <si>
    <t>Corresponding author: Zhijun Luo*, Queen Mary School, Nanchang University, 461 Ba Yi Avenue, Nanchang, Jiangxi, Post Code 33006, China. Email: zluo559914@ncu.edu.cn</t>
  </si>
  <si>
    <t xml:space="preserve">Baseline characteristics of identified studies and meta-analysis in COVID-19 </t>
  </si>
  <si>
    <t>study</t>
  </si>
  <si>
    <t>region</t>
  </si>
  <si>
    <t>date</t>
  </si>
  <si>
    <t>number (n,%)</t>
  </si>
  <si>
    <t xml:space="preserve">   age</t>
  </si>
  <si>
    <t>symptoms %</t>
  </si>
  <si>
    <t>comorbidity (n,%)</t>
  </si>
  <si>
    <t>All</t>
  </si>
  <si>
    <t>male</t>
  </si>
  <si>
    <t>female</t>
  </si>
  <si>
    <t>non-severe</t>
  </si>
  <si>
    <t>severe</t>
  </si>
  <si>
    <t>Fever</t>
  </si>
  <si>
    <t>Cough</t>
  </si>
  <si>
    <t>Myalgia</t>
  </si>
  <si>
    <t xml:space="preserve">Dyspnea </t>
  </si>
  <si>
    <t>Cheng Kebin</t>
  </si>
  <si>
    <t>Wuhan Jinyintan Hospital, Hubei, China</t>
  </si>
  <si>
    <t>01.01-02.06</t>
  </si>
  <si>
    <t>51(43,60)</t>
  </si>
  <si>
    <t xml:space="preserve">Fang Xiaowei </t>
  </si>
  <si>
    <t>Anhui Provincial Hospital, Hefei, China</t>
  </si>
  <si>
    <t>01.22-02.18</t>
  </si>
  <si>
    <t>45(56)</t>
  </si>
  <si>
    <t>34(43)</t>
  </si>
  <si>
    <t>55(69)</t>
  </si>
  <si>
    <t>24(30)</t>
  </si>
  <si>
    <t>45.1±16.6</t>
  </si>
  <si>
    <t>27(34)</t>
  </si>
  <si>
    <t>11(20)</t>
  </si>
  <si>
    <t>16(66)</t>
  </si>
  <si>
    <t>Li dan</t>
  </si>
  <si>
    <t>Zhuzhou Central Hospital, Hunan</t>
  </si>
  <si>
    <t>01.20-02.27</t>
  </si>
  <si>
    <t>47.5(3-90)</t>
  </si>
  <si>
    <t>NA</t>
  </si>
  <si>
    <t xml:space="preserve">Li Kunhua </t>
  </si>
  <si>
    <t>The Second Affiliated Hospital of Chongqing Medical University (Chongqing, China)</t>
  </si>
  <si>
    <t>01.01-02.29</t>
  </si>
  <si>
    <t>44(53)</t>
  </si>
  <si>
    <t>39(46)</t>
  </si>
  <si>
    <t>58(69)</t>
  </si>
  <si>
    <t>25(30)</t>
  </si>
  <si>
    <t>45.5±12.3</t>
  </si>
  <si>
    <t>15(18)</t>
  </si>
  <si>
    <t>4(6)</t>
  </si>
  <si>
    <t>11(44)</t>
  </si>
  <si>
    <t xml:space="preserve">Sun Lijun </t>
  </si>
  <si>
    <t xml:space="preserve"> Beijing 302 Hospital, Beijing, China</t>
  </si>
  <si>
    <t>01.20-02.15</t>
  </si>
  <si>
    <t xml:space="preserve">31(56) </t>
  </si>
  <si>
    <t xml:space="preserve">24(43.6) </t>
  </si>
  <si>
    <t>44(34-56)</t>
  </si>
  <si>
    <t>21(23)</t>
  </si>
  <si>
    <t>9(15)</t>
  </si>
  <si>
    <t>12(40)</t>
  </si>
  <si>
    <t>Xiao Kaihu</t>
  </si>
  <si>
    <t>Chongqing University Three Gorges Hospital, Chongqing, China</t>
  </si>
  <si>
    <t>01.23-02.08</t>
  </si>
  <si>
    <t>73(51)</t>
  </si>
  <si>
    <t>70(48)</t>
  </si>
  <si>
    <t>107(74)</t>
  </si>
  <si>
    <t>36(25)</t>
  </si>
  <si>
    <t>45.1±1.0</t>
  </si>
  <si>
    <t>46(32)</t>
  </si>
  <si>
    <t>29(27)</t>
  </si>
  <si>
    <t>17(47)</t>
  </si>
  <si>
    <t>Yuan Jing</t>
  </si>
  <si>
    <t>Affiliated Public health hospital of southwest university, Chongqing, China</t>
  </si>
  <si>
    <t>01.24-02.23</t>
  </si>
  <si>
    <t>105(47)</t>
  </si>
  <si>
    <t>118(53)</t>
  </si>
  <si>
    <t>192(86)</t>
  </si>
  <si>
    <t>31(14)</t>
  </si>
  <si>
    <t xml:space="preserve"> 46.5±16.1</t>
  </si>
  <si>
    <t>54(24)</t>
  </si>
  <si>
    <t>40(21)</t>
  </si>
  <si>
    <t>14(45)</t>
  </si>
  <si>
    <t xml:space="preserve">Zhang Guqin </t>
  </si>
  <si>
    <t>Zhongnan Hospital of Wuhan University, Hubei, China</t>
  </si>
  <si>
    <t>01.02-02.10</t>
  </si>
  <si>
    <t xml:space="preserve">108(48) </t>
  </si>
  <si>
    <t>113(51)</t>
  </si>
  <si>
    <t xml:space="preserve">55.0(39.0–66.5) </t>
  </si>
  <si>
    <t>78(35)</t>
  </si>
  <si>
    <t>40(24)</t>
  </si>
  <si>
    <t>38(69）</t>
  </si>
  <si>
    <t xml:space="preserve">Zhang Jin-jin </t>
  </si>
  <si>
    <t xml:space="preserve"> No. 7 Hospital of Wuhan, Hubei, China</t>
  </si>
  <si>
    <t>01.10-02.03</t>
  </si>
  <si>
    <t>69(49)</t>
  </si>
  <si>
    <t>71(51)</t>
  </si>
  <si>
    <t>82(59)</t>
  </si>
  <si>
    <t>58(41)</t>
  </si>
  <si>
    <t>57(25-87)</t>
  </si>
  <si>
    <t>90(64)</t>
  </si>
  <si>
    <t>44(54)</t>
  </si>
  <si>
    <t>46(80)</t>
  </si>
  <si>
    <t>Zhao Cancan</t>
  </si>
  <si>
    <t xml:space="preserve"> The First Affiliated Hospital of Bengbu Medical College, Anhui, China</t>
  </si>
  <si>
    <t>01.24-02.17</t>
  </si>
  <si>
    <t xml:space="preserve"> 46.5±16.6</t>
  </si>
  <si>
    <t xml:space="preserve">Zhao Xin-Ying </t>
  </si>
  <si>
    <t>Jingzhou Central Hospital, Hubei, China</t>
  </si>
  <si>
    <t>01.16-02.10</t>
  </si>
  <si>
    <t xml:space="preserve">49(54) </t>
  </si>
  <si>
    <t xml:space="preserve">42(46) </t>
  </si>
  <si>
    <t>18(33)</t>
  </si>
  <si>
    <t>10(25)</t>
  </si>
  <si>
    <t>8(53)</t>
  </si>
  <si>
    <t xml:space="preserve">Zheng Yongli </t>
  </si>
  <si>
    <t xml:space="preserve"> Chengdu Public Health Clinical Medical Center, Sichuan, China</t>
  </si>
  <si>
    <t>01.16-02.20</t>
  </si>
  <si>
    <t xml:space="preserve">49.40±18.45 </t>
  </si>
  <si>
    <t>18（27）</t>
  </si>
  <si>
    <t>23（72）</t>
  </si>
  <si>
    <t>Siqin Zhang</t>
  </si>
  <si>
    <t>Guizhou Provincial Staff Hospital, Guizhou, China</t>
  </si>
  <si>
    <t>02.15-03.31</t>
  </si>
  <si>
    <t>33.0 (21.8–46.3)</t>
  </si>
  <si>
    <t>N/A</t>
  </si>
  <si>
    <t>Yiping Wei</t>
  </si>
  <si>
    <t xml:space="preserve"> Suizhou Zengdu Hospital, Hubei, China</t>
  </si>
  <si>
    <t>01.27-03.11</t>
  </si>
  <si>
    <t>51.0 (41.0–58.0)</t>
  </si>
  <si>
    <t>Huilin Fang</t>
  </si>
  <si>
    <t>Wuhan Third Hospital, Hubei, China</t>
  </si>
  <si>
    <t>01.27-03.15</t>
  </si>
  <si>
    <t>63 (51–70)</t>
  </si>
  <si>
    <t>Yang Xiuhong</t>
  </si>
  <si>
    <t>Wuhan NO.1 Hospital, Hubei,China</t>
  </si>
  <si>
    <t>02.12-03.07</t>
  </si>
  <si>
    <t>60.2±14.2</t>
  </si>
  <si>
    <t>Ren Meixin</t>
  </si>
  <si>
    <t>Beijing Youan Hospital, Beijing, china</t>
  </si>
  <si>
    <t>01.21-03.31</t>
  </si>
  <si>
    <t>Wang Ling</t>
  </si>
  <si>
    <t>Huangshi Central Hospital, Hubei, China</t>
  </si>
  <si>
    <t>01.23-03.01</t>
  </si>
  <si>
    <t xml:space="preserve"> 50.05±16.19</t>
  </si>
  <si>
    <t>Yao Chunyong</t>
  </si>
  <si>
    <t>Yicheng People’s Hospital, Hubei, China</t>
  </si>
  <si>
    <t>01.16-02.09</t>
  </si>
  <si>
    <t>21-71</t>
  </si>
  <si>
    <t>Lv Yaodong</t>
  </si>
  <si>
    <t>Nanning Fourth People's Hospital, Guangxi, China</t>
  </si>
  <si>
    <t>01.23-03.02</t>
  </si>
  <si>
    <t>55 (3m-90yr)</t>
  </si>
  <si>
    <t>Cheng Fang</t>
  </si>
  <si>
    <t>Wenzhou Central Hospital, Zhejiang, China</t>
  </si>
  <si>
    <t>01.15-02.29</t>
  </si>
  <si>
    <r>
      <rPr>
        <sz val="16"/>
        <color theme="1"/>
        <rFont val="Microsoft YaHei UI"/>
        <charset val="134"/>
      </rPr>
      <t>46(63) M(Q</t>
    </r>
    <r>
      <rPr>
        <sz val="10"/>
        <color theme="1"/>
        <rFont val="Microsoft YaHei UI"/>
        <charset val="134"/>
      </rPr>
      <t>R</t>
    </r>
    <r>
      <rPr>
        <sz val="16"/>
        <color theme="1"/>
        <rFont val="Microsoft YaHei UI"/>
        <charset val="134"/>
      </rPr>
      <t>)</t>
    </r>
  </si>
  <si>
    <t>Shan-Yan Zhang</t>
  </si>
  <si>
    <t>Multiple hospitals in ZheJiang Province, China</t>
  </si>
  <si>
    <t>01.17-02.12</t>
  </si>
  <si>
    <t>Zhengtong Lv</t>
  </si>
  <si>
    <t>Jiangan Fangcang shelter hospital, Wuhan, China</t>
  </si>
  <si>
    <t>02.01-03.31</t>
  </si>
  <si>
    <t>50.47±12.43</t>
  </si>
  <si>
    <t>Zhichao Feng</t>
  </si>
  <si>
    <t>The whole Hunan province, China</t>
  </si>
  <si>
    <t>01.17-02.28</t>
  </si>
  <si>
    <t>47 (36, 58)</t>
  </si>
  <si>
    <t>Chen Zhao</t>
  </si>
  <si>
    <t>Union Hospital, Tongji Medical College, Huazhong University of Science and Technology,Wuhan, Hubei, China</t>
  </si>
  <si>
    <t>02.13-02.25</t>
  </si>
  <si>
    <t>65 (57, 71)</t>
  </si>
  <si>
    <t>Lingshuang Sheng</t>
  </si>
  <si>
    <t>Tongji Hospital of Tongji Medical College of Huazhong University of Science and Technology,Wuhan, Hubei, China</t>
  </si>
  <si>
    <t>68 (58–90)</t>
  </si>
  <si>
    <t>Yifei Nie</t>
  </si>
  <si>
    <t>279 hospitals in Henan Province</t>
  </si>
  <si>
    <t>01.23-02.5</t>
  </si>
  <si>
    <t>43±15.09</t>
  </si>
  <si>
    <t>Sheng-long Chen</t>
  </si>
  <si>
    <t xml:space="preserve"> 32
 hospitals in Guangdong Province</t>
  </si>
  <si>
    <t>01.14-03.16</t>
  </si>
  <si>
    <t>43.5 (32–57)</t>
  </si>
  <si>
    <t>B. Cheng</t>
  </si>
  <si>
    <t>The Central Hospital of Wuhan, Tongji Medical College, Huazhong University of Science and Technology, Wuhan, Hubei, China</t>
  </si>
  <si>
    <t>01.01-03.20</t>
  </si>
  <si>
    <t>54.97±18.59</t>
  </si>
  <si>
    <t>Songqiao Liu</t>
  </si>
  <si>
    <t>24 hospitals in Jiangsu province, China</t>
  </si>
  <si>
    <t>01.10-03.15</t>
  </si>
  <si>
    <t>44.44±17.19</t>
  </si>
  <si>
    <t>XiaoYu</t>
  </si>
  <si>
    <t>The Center for disease control and prevention in ShangHai</t>
  </si>
  <si>
    <t>01.24-02.19</t>
  </si>
  <si>
    <t>50 (35, 63)</t>
  </si>
  <si>
    <t>Yanpei Zhang</t>
  </si>
  <si>
    <t>the People’s Hospital of Honghu, Hubei, China &amp;  the First Affiliated Hospital of Nanchang University, Jiangxi, China</t>
  </si>
  <si>
    <t>01.01-03.18</t>
  </si>
  <si>
    <t>46.8±15.5</t>
  </si>
  <si>
    <t>Yuan Cen</t>
  </si>
  <si>
    <t>Huoshenshan Hospital &amp; General Hospital of the central theater Command of the people's Liberation Army &amp;  Mobile cabin hospitals in Wuhan, Hubei, China</t>
  </si>
  <si>
    <t xml:space="preserve">N/A </t>
  </si>
  <si>
    <t>61(49-68)</t>
  </si>
  <si>
    <t>Jixiang Zhang</t>
  </si>
  <si>
    <t>Renmin Hospital of Wuhan University (Wuhan, China)</t>
  </si>
  <si>
    <t>01.11-02.06</t>
  </si>
  <si>
    <t>55.6 (44, 69)</t>
  </si>
  <si>
    <t>Qing Zhang</t>
  </si>
  <si>
    <t>First Hospital of Jilin University and Infectious Diseases Hospital in Changchun City, Jilin, China</t>
  </si>
  <si>
    <t>01.23-02.25</t>
  </si>
  <si>
    <t xml:space="preserve"> 45 (31, 53)</t>
  </si>
  <si>
    <t>Jing-Bo Wang</t>
  </si>
  <si>
    <t>Sixth People’s Hospital of Shenyang, Liaoning, China</t>
  </si>
  <si>
    <t>45.0 (21-80)</t>
  </si>
  <si>
    <t>Nannan Zhang</t>
  </si>
  <si>
    <t xml:space="preserve"> Jining Infectious Disease Hospital, Jining City, Shandong, China </t>
  </si>
  <si>
    <t>01.24-03.01</t>
  </si>
  <si>
    <t>43.82±15.91</t>
  </si>
  <si>
    <t>Qingchun Yao</t>
  </si>
  <si>
    <t> Dabieshan Medical Center,  Huanggang city, Hubei, China</t>
  </si>
  <si>
    <t>01.30-03.11</t>
  </si>
  <si>
    <t>52 (37–58)</t>
  </si>
  <si>
    <t>Zixin Shu</t>
  </si>
  <si>
    <t>Hubei Provincial Hospital of Traditional Chinese Medicine, Hubei, China</t>
  </si>
  <si>
    <t>01.15-03.02</t>
  </si>
  <si>
    <t>57.1±15.6</t>
  </si>
  <si>
    <t>Huihuang Huang</t>
  </si>
  <si>
    <t>Fifth Medical Center of Chinese PLA General Hospital, Beijing, China</t>
  </si>
  <si>
    <t>01.13-03.10</t>
  </si>
  <si>
    <t>47.8±18.5</t>
  </si>
  <si>
    <t>Chang-Zheng Wang</t>
  </si>
  <si>
    <t xml:space="preserve"> Xiangyang No.1 People’s Hospital, Hubei University of Medicine, Xiangyang, Hubei Province</t>
  </si>
  <si>
    <t>01.10-02.28</t>
  </si>
  <si>
    <t>59.4±15.3</t>
  </si>
  <si>
    <t>TOTAL</t>
  </si>
  <si>
    <t>hypertension</t>
  </si>
  <si>
    <t xml:space="preserve">Chaolin Huang </t>
  </si>
  <si>
    <t>XIANG Tianxin</t>
  </si>
  <si>
    <t>CHEN Min</t>
  </si>
  <si>
    <t xml:space="preserve">FANG Xiaowei </t>
  </si>
  <si>
    <t>XIONG Juan</t>
  </si>
  <si>
    <t>Dawei Wang</t>
  </si>
  <si>
    <t>XIAO Kaihu</t>
  </si>
  <si>
    <t>Kunhua Li</t>
  </si>
  <si>
    <t>Jin-jin Zhang</t>
  </si>
  <si>
    <t>HUbei：1</t>
  </si>
  <si>
    <t>non-HUbei：2</t>
  </si>
  <si>
    <t>final version</t>
  </si>
  <si>
    <t>sub-analysis</t>
  </si>
  <si>
    <t xml:space="preserve">comorbidities </t>
  </si>
  <si>
    <t>total cases</t>
  </si>
  <si>
    <t>Hubei</t>
  </si>
  <si>
    <t>non-Hubei</t>
  </si>
  <si>
    <t>杨秀红</t>
  </si>
  <si>
    <t>任美欣</t>
  </si>
  <si>
    <t>王玲</t>
  </si>
  <si>
    <t>姚春勇</t>
  </si>
  <si>
    <t>吕耀东</t>
  </si>
  <si>
    <t>程芳</t>
  </si>
  <si>
    <t>Yaping Wang</t>
  </si>
  <si>
    <t>Diabetes</t>
  </si>
  <si>
    <t>Li Kunhua</t>
  </si>
  <si>
    <t>CARDIOVASCULAR DISEASE</t>
  </si>
  <si>
    <t>COPD</t>
  </si>
  <si>
    <t>Zhang Jin-jin</t>
  </si>
  <si>
    <t>MALIGNANCY</t>
  </si>
  <si>
    <t>CHRONIC LIVER DISEASE</t>
  </si>
  <si>
    <t>肾</t>
  </si>
  <si>
    <t>kidney disease</t>
  </si>
  <si>
    <t>脑血管</t>
  </si>
  <si>
    <t>cerebrovascular diseases</t>
  </si>
  <si>
    <t>p</t>
  </si>
  <si>
    <r>
      <rPr>
        <sz val="11"/>
        <color theme="1"/>
        <rFont val="等线"/>
        <charset val="134"/>
        <scheme val="minor"/>
      </rPr>
      <t>π</t>
    </r>
    <r>
      <rPr>
        <vertAlign val="subscript"/>
        <sz val="12"/>
        <color rgb="FFFF0000"/>
        <rFont val="Times New Roman"/>
        <charset val="134"/>
      </rPr>
      <t>0</t>
    </r>
  </si>
  <si>
    <t>n</t>
  </si>
  <si>
    <t>π</t>
  </si>
  <si>
    <t>diabetes</t>
  </si>
  <si>
    <t>cardiovascular disease</t>
  </si>
  <si>
    <t>copd</t>
  </si>
  <si>
    <t>chronic liver disease</t>
  </si>
  <si>
    <t>chronic renal disease</t>
  </si>
  <si>
    <t>malignancy</t>
  </si>
  <si>
    <t>cerebrovascular disease</t>
  </si>
  <si>
    <t>not adopted</t>
  </si>
  <si>
    <t>immunosupressive disease</t>
  </si>
  <si>
    <t>digestive disease</t>
  </si>
  <si>
    <t>OR</t>
  </si>
  <si>
    <t>lci</t>
  </si>
  <si>
    <t>uci</t>
  </si>
  <si>
    <t xml:space="preserve"> selogor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</si>
</sst>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0">
    <font>
      <sz val="11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Microsoft YaHei UI"/>
      <charset val="134"/>
    </font>
    <font>
      <sz val="11"/>
      <color rgb="FFFF0000"/>
      <name val="Microsoft YaHei UI"/>
      <charset val="134"/>
    </font>
    <font>
      <b/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6"/>
      <color theme="1"/>
      <name val="Microsoft YaHei UI"/>
      <charset val="134"/>
    </font>
    <font>
      <b/>
      <sz val="12"/>
      <color theme="1"/>
      <name val="Microsoft YaHei UI"/>
      <charset val="134"/>
    </font>
    <font>
      <sz val="12"/>
      <color theme="1"/>
      <name val="Microsoft YaHei UI"/>
      <charset val="134"/>
    </font>
    <font>
      <b/>
      <sz val="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Microsoft YaHei UI"/>
      <charset val="134"/>
    </font>
    <font>
      <sz val="9"/>
      <color theme="1"/>
      <name val="Microsoft YaHei UI"/>
      <charset val="134"/>
    </font>
    <font>
      <sz val="8"/>
      <color theme="1"/>
      <name val="Microsoft YaHei UI"/>
      <charset val="134"/>
    </font>
    <font>
      <sz val="11"/>
      <color rgb="FFFF0000"/>
      <name val="等线"/>
      <charset val="134"/>
      <scheme val="minor"/>
    </font>
    <font>
      <b/>
      <sz val="20"/>
      <color theme="1"/>
      <name val="Microsoft YaHei UI"/>
      <charset val="134"/>
    </font>
    <font>
      <b/>
      <sz val="20"/>
      <color rgb="FFFF0000"/>
      <name val="Microsoft YaHei UI"/>
      <charset val="134"/>
    </font>
    <font>
      <b/>
      <sz val="22"/>
      <color theme="1"/>
      <name val="等线"/>
      <charset val="134"/>
      <scheme val="minor"/>
    </font>
    <font>
      <b/>
      <sz val="16"/>
      <color theme="1"/>
      <name val="Microsoft YaHei UI"/>
      <charset val="134"/>
    </font>
    <font>
      <b/>
      <sz val="16"/>
      <color rgb="FFFF0000"/>
      <name val="Microsoft YaHei UI"/>
      <charset val="134"/>
    </font>
    <font>
      <sz val="16"/>
      <color rgb="FFFF0000"/>
      <name val="Microsoft YaHei UI"/>
      <charset val="134"/>
    </font>
    <font>
      <sz val="16"/>
      <name val="Microsoft YaHei UI"/>
      <charset val="134"/>
    </font>
    <font>
      <sz val="14"/>
      <color theme="1"/>
      <name val="Microsoft YaHei UI"/>
      <charset val="134"/>
    </font>
    <font>
      <b/>
      <sz val="20"/>
      <color rgb="FFFF0000"/>
      <name val="等线"/>
      <charset val="134"/>
      <scheme val="minor"/>
    </font>
    <font>
      <b/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vertAlign val="subscript"/>
      <sz val="12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7" fillId="6" borderId="10" applyNumberFormat="0" applyAlignment="0" applyProtection="0">
      <alignment vertical="center"/>
    </xf>
    <xf numFmtId="0" fontId="31" fillId="6" borderId="3" applyNumberFormat="0" applyAlignment="0" applyProtection="0">
      <alignment vertical="center"/>
    </xf>
    <xf numFmtId="0" fontId="35" fillId="10" borderId="4" applyNumberFormat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2" borderId="0" xfId="0" applyFont="1" applyFill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ill="1"/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4" borderId="0" xfId="0" applyFill="1"/>
    <xf numFmtId="0" fontId="0" fillId="0" borderId="0" xfId="0" applyFill="1"/>
    <xf numFmtId="0" fontId="0" fillId="0" borderId="0" xfId="0" applyAlignment="1">
      <alignment vertical="center" wrapText="1"/>
    </xf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7" fillId="0" borderId="0" xfId="0" applyFont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495300</xdr:colOff>
      <xdr:row>55</xdr:row>
      <xdr:rowOff>198120</xdr:rowOff>
    </xdr:from>
    <xdr:to>
      <xdr:col>7</xdr:col>
      <xdr:colOff>665480</xdr:colOff>
      <xdr:row>78</xdr:row>
      <xdr:rowOff>6985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863070"/>
          <a:ext cx="6374130" cy="3930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580390</xdr:colOff>
      <xdr:row>56</xdr:row>
      <xdr:rowOff>58420</xdr:rowOff>
    </xdr:from>
    <xdr:to>
      <xdr:col>7</xdr:col>
      <xdr:colOff>937895</xdr:colOff>
      <xdr:row>78</xdr:row>
      <xdr:rowOff>140970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190" y="11805920"/>
          <a:ext cx="6885305" cy="402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488950</xdr:colOff>
      <xdr:row>35</xdr:row>
      <xdr:rowOff>86995</xdr:rowOff>
    </xdr:from>
    <xdr:to>
      <xdr:col>17</xdr:col>
      <xdr:colOff>573405</xdr:colOff>
      <xdr:row>55</xdr:row>
      <xdr:rowOff>148590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8742045"/>
          <a:ext cx="7145655" cy="37763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412750</xdr:colOff>
      <xdr:row>35</xdr:row>
      <xdr:rowOff>127000</xdr:rowOff>
    </xdr:from>
    <xdr:to>
      <xdr:col>18</xdr:col>
      <xdr:colOff>306705</xdr:colOff>
      <xdr:row>57</xdr:row>
      <xdr:rowOff>50165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6550" y="8966200"/>
          <a:ext cx="6218555" cy="38665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59055</xdr:colOff>
      <xdr:row>27</xdr:row>
      <xdr:rowOff>158115</xdr:rowOff>
    </xdr:from>
    <xdr:to>
      <xdr:col>17</xdr:col>
      <xdr:colOff>662940</xdr:colOff>
      <xdr:row>49</xdr:row>
      <xdr:rowOff>85090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2855" y="6654165"/>
          <a:ext cx="6763385" cy="3838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787400</xdr:colOff>
      <xdr:row>30</xdr:row>
      <xdr:rowOff>114300</xdr:rowOff>
    </xdr:from>
    <xdr:to>
      <xdr:col>18</xdr:col>
      <xdr:colOff>1417955</xdr:colOff>
      <xdr:row>51</xdr:row>
      <xdr:rowOff>142240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7000" y="7270750"/>
          <a:ext cx="6097905" cy="3761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889000</xdr:colOff>
      <xdr:row>28</xdr:row>
      <xdr:rowOff>69850</xdr:rowOff>
    </xdr:from>
    <xdr:to>
      <xdr:col>17</xdr:col>
      <xdr:colOff>973455</xdr:colOff>
      <xdr:row>48</xdr:row>
      <xdr:rowOff>88265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2800" y="6667500"/>
          <a:ext cx="5780405" cy="35744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508000</xdr:colOff>
      <xdr:row>21</xdr:row>
      <xdr:rowOff>88900</xdr:rowOff>
    </xdr:from>
    <xdr:to>
      <xdr:col>17</xdr:col>
      <xdr:colOff>401955</xdr:colOff>
      <xdr:row>42</xdr:row>
      <xdr:rowOff>100965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0050" y="5403850"/>
          <a:ext cx="6053455" cy="3809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U8"/>
  <sheetViews>
    <sheetView workbookViewId="0">
      <selection activeCell="G12" sqref="G12"/>
    </sheetView>
  </sheetViews>
  <sheetFormatPr defaultColWidth="8.66666666666667" defaultRowHeight="14" outlineLevelRow="7"/>
  <sheetData>
    <row r="4" ht="26" customHeight="1" spans="1:1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ht="23" customHeight="1" spans="2:21">
      <c r="B5" s="104" t="s">
        <v>1</v>
      </c>
      <c r="C5" s="104"/>
      <c r="D5" s="104"/>
      <c r="E5" s="104"/>
      <c r="F5" s="104"/>
      <c r="G5" s="104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ht="18" customHeight="1" spans="2:21">
      <c r="B6" s="104" t="s">
        <v>2</v>
      </c>
      <c r="C6" s="104"/>
      <c r="D6" s="104"/>
      <c r="E6" s="104"/>
      <c r="F6" s="104"/>
      <c r="G6" s="104"/>
      <c r="H6" s="104"/>
      <c r="I6" s="104"/>
      <c r="J6" s="104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</row>
    <row r="7" ht="15.5" spans="2:21">
      <c r="B7" s="104" t="s">
        <v>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ht="15.5" spans="2:21">
      <c r="B8" s="104" t="s">
        <v>4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</row>
  </sheetData>
  <mergeCells count="5">
    <mergeCell ref="A4:O4"/>
    <mergeCell ref="B5:G5"/>
    <mergeCell ref="B6:H6"/>
    <mergeCell ref="B7:U7"/>
    <mergeCell ref="B8:R8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T23"/>
  <sheetViews>
    <sheetView topLeftCell="K10" workbookViewId="0">
      <selection activeCell="S5" sqref="S5:S21"/>
    </sheetView>
  </sheetViews>
  <sheetFormatPr defaultColWidth="9" defaultRowHeight="14"/>
  <cols>
    <col min="11" max="11" width="25.25" customWidth="1"/>
    <col min="12" max="12" width="10.1666666666667" customWidth="1"/>
    <col min="13" max="13" width="34.6666666666667" customWidth="1"/>
    <col min="18" max="18" width="13.9166666666667" customWidth="1"/>
    <col min="19" max="19" width="11.9166666666667" customWidth="1"/>
  </cols>
  <sheetData>
    <row r="3" ht="16.5" spans="13:13">
      <c r="M3" s="3" t="s">
        <v>248</v>
      </c>
    </row>
    <row r="4" ht="22.5" spans="5:19">
      <c r="E4" s="7" t="s">
        <v>270</v>
      </c>
      <c r="F4" s="7"/>
      <c r="G4" s="7" t="s">
        <v>17</v>
      </c>
      <c r="H4" s="7"/>
      <c r="I4" s="7" t="s">
        <v>16</v>
      </c>
      <c r="J4" s="7"/>
      <c r="M4" s="8" t="s">
        <v>271</v>
      </c>
      <c r="N4" s="8" t="s">
        <v>17</v>
      </c>
      <c r="O4" s="8"/>
      <c r="P4" s="8" t="s">
        <v>16</v>
      </c>
      <c r="Q4" s="8"/>
      <c r="R4" s="18" t="s">
        <v>250</v>
      </c>
      <c r="S4" s="18" t="s">
        <v>251</v>
      </c>
    </row>
    <row r="5" ht="16.5" spans="4:20">
      <c r="D5">
        <v>5</v>
      </c>
      <c r="E5" s="3" t="s">
        <v>241</v>
      </c>
      <c r="G5">
        <v>2</v>
      </c>
      <c r="H5">
        <v>27</v>
      </c>
      <c r="I5">
        <v>4</v>
      </c>
      <c r="J5">
        <v>39</v>
      </c>
      <c r="L5">
        <v>4</v>
      </c>
      <c r="M5" s="9" t="s">
        <v>22</v>
      </c>
      <c r="N5" s="10">
        <v>8</v>
      </c>
      <c r="O5" s="9">
        <v>181</v>
      </c>
      <c r="P5" s="10">
        <v>6</v>
      </c>
      <c r="Q5" s="9">
        <v>282</v>
      </c>
      <c r="R5" s="10">
        <f>N5+P5</f>
        <v>14</v>
      </c>
      <c r="S5" s="9">
        <f>O5+Q5</f>
        <v>463</v>
      </c>
      <c r="T5" s="19" t="s">
        <v>252</v>
      </c>
    </row>
    <row r="6" ht="16.5" spans="4:20">
      <c r="D6">
        <v>6</v>
      </c>
      <c r="E6" s="3" t="s">
        <v>242</v>
      </c>
      <c r="G6">
        <v>6</v>
      </c>
      <c r="H6">
        <v>26</v>
      </c>
      <c r="I6">
        <v>1</v>
      </c>
      <c r="J6">
        <v>38</v>
      </c>
      <c r="L6">
        <v>5</v>
      </c>
      <c r="M6" s="9" t="s">
        <v>26</v>
      </c>
      <c r="N6" s="10">
        <v>3</v>
      </c>
      <c r="O6" s="9">
        <v>24</v>
      </c>
      <c r="P6" s="10">
        <v>0</v>
      </c>
      <c r="Q6" s="9">
        <v>55</v>
      </c>
      <c r="R6" s="10">
        <f t="shared" ref="R6:R8" si="0">N6+P6</f>
        <v>3</v>
      </c>
      <c r="S6" s="9">
        <v>79</v>
      </c>
      <c r="T6" t="s">
        <v>253</v>
      </c>
    </row>
    <row r="7" ht="16.5" spans="13:20">
      <c r="M7" s="9" t="s">
        <v>84</v>
      </c>
      <c r="N7" s="9">
        <v>11</v>
      </c>
      <c r="O7" s="9">
        <v>55</v>
      </c>
      <c r="P7" s="9">
        <v>4</v>
      </c>
      <c r="Q7" s="9">
        <v>166</v>
      </c>
      <c r="R7" s="9">
        <f t="shared" si="0"/>
        <v>15</v>
      </c>
      <c r="S7" s="9">
        <f>Q7+O7</f>
        <v>221</v>
      </c>
      <c r="T7" s="19" t="s">
        <v>252</v>
      </c>
    </row>
    <row r="8" ht="27.5" spans="11:20">
      <c r="K8" s="11">
        <v>276</v>
      </c>
      <c r="L8" s="9">
        <v>276</v>
      </c>
      <c r="M8" s="9" t="s">
        <v>127</v>
      </c>
      <c r="N8" s="9">
        <v>1</v>
      </c>
      <c r="O8" s="9">
        <v>14</v>
      </c>
      <c r="P8" s="9">
        <v>5</v>
      </c>
      <c r="Q8" s="9">
        <v>262</v>
      </c>
      <c r="R8" s="9">
        <f t="shared" si="0"/>
        <v>6</v>
      </c>
      <c r="S8">
        <f>Q8+O8</f>
        <v>276</v>
      </c>
      <c r="T8" s="19" t="s">
        <v>252</v>
      </c>
    </row>
    <row r="9" ht="21.5" spans="11:20">
      <c r="K9" s="12">
        <v>1280</v>
      </c>
      <c r="L9" s="9">
        <v>1280</v>
      </c>
      <c r="M9" s="9" t="s">
        <v>131</v>
      </c>
      <c r="N9" s="9">
        <v>7</v>
      </c>
      <c r="O9" s="9">
        <v>487</v>
      </c>
      <c r="P9" s="9">
        <v>6</v>
      </c>
      <c r="Q9" s="9">
        <v>793</v>
      </c>
      <c r="R9" s="9">
        <f t="shared" ref="R9:R20" si="1">N9+P9</f>
        <v>13</v>
      </c>
      <c r="S9">
        <f t="shared" ref="S9:S20" si="2">Q9+O9</f>
        <v>1280</v>
      </c>
      <c r="T9" s="19" t="s">
        <v>252</v>
      </c>
    </row>
    <row r="10" ht="21.5" spans="11:20">
      <c r="K10" s="12">
        <v>66</v>
      </c>
      <c r="L10" s="9">
        <v>66</v>
      </c>
      <c r="M10" s="9" t="s">
        <v>146</v>
      </c>
      <c r="N10" s="9">
        <v>1</v>
      </c>
      <c r="O10" s="9">
        <v>11</v>
      </c>
      <c r="P10" s="9">
        <v>1</v>
      </c>
      <c r="Q10" s="9">
        <v>55</v>
      </c>
      <c r="R10" s="9">
        <f t="shared" si="1"/>
        <v>2</v>
      </c>
      <c r="S10">
        <f t="shared" si="2"/>
        <v>66</v>
      </c>
      <c r="T10" s="19" t="s">
        <v>252</v>
      </c>
    </row>
    <row r="11" ht="21.5" spans="11:20">
      <c r="K11" s="13">
        <v>58</v>
      </c>
      <c r="L11" s="9">
        <v>58</v>
      </c>
      <c r="M11" s="9" t="s">
        <v>150</v>
      </c>
      <c r="N11" s="9">
        <v>2</v>
      </c>
      <c r="O11" s="9">
        <v>14</v>
      </c>
      <c r="P11" s="9">
        <v>0</v>
      </c>
      <c r="Q11" s="9">
        <v>44</v>
      </c>
      <c r="R11" s="9">
        <f t="shared" si="1"/>
        <v>2</v>
      </c>
      <c r="S11">
        <f t="shared" si="2"/>
        <v>58</v>
      </c>
      <c r="T11" t="s">
        <v>253</v>
      </c>
    </row>
    <row r="12" ht="21.5" spans="10:20">
      <c r="J12" s="9"/>
      <c r="K12" s="12">
        <v>564</v>
      </c>
      <c r="L12" s="9">
        <v>564</v>
      </c>
      <c r="M12" s="9" t="s">
        <v>165</v>
      </c>
      <c r="N12" s="9">
        <v>0</v>
      </c>
      <c r="O12" s="9">
        <v>69</v>
      </c>
      <c r="P12" s="9">
        <v>5</v>
      </c>
      <c r="Q12" s="9">
        <v>495</v>
      </c>
      <c r="R12" s="9">
        <f t="shared" si="1"/>
        <v>5</v>
      </c>
      <c r="S12">
        <f t="shared" si="2"/>
        <v>564</v>
      </c>
      <c r="T12" t="s">
        <v>253</v>
      </c>
    </row>
    <row r="13" ht="21.5" spans="10:20">
      <c r="J13" s="9"/>
      <c r="K13" s="12">
        <v>172</v>
      </c>
      <c r="L13" s="9">
        <v>172</v>
      </c>
      <c r="M13" s="9" t="s">
        <v>169</v>
      </c>
      <c r="N13" s="9">
        <v>4</v>
      </c>
      <c r="O13" s="9">
        <v>60</v>
      </c>
      <c r="P13" s="9">
        <v>1</v>
      </c>
      <c r="Q13" s="9">
        <v>112</v>
      </c>
      <c r="R13" s="9">
        <f t="shared" si="1"/>
        <v>5</v>
      </c>
      <c r="S13">
        <f t="shared" si="2"/>
        <v>172</v>
      </c>
      <c r="T13" s="19" t="s">
        <v>252</v>
      </c>
    </row>
    <row r="14" s="6" customFormat="1" ht="21.5" spans="10:20">
      <c r="J14" s="14"/>
      <c r="K14" s="15">
        <v>1168</v>
      </c>
      <c r="L14" s="14">
        <v>1168</v>
      </c>
      <c r="M14" s="14" t="s">
        <v>180</v>
      </c>
      <c r="N14" s="14">
        <v>4</v>
      </c>
      <c r="O14" s="14">
        <v>148</v>
      </c>
      <c r="P14" s="14">
        <v>6</v>
      </c>
      <c r="Q14" s="14">
        <v>1020</v>
      </c>
      <c r="R14" s="14">
        <f t="shared" si="1"/>
        <v>10</v>
      </c>
      <c r="S14" s="6">
        <f t="shared" si="2"/>
        <v>1168</v>
      </c>
      <c r="T14" s="6" t="s">
        <v>253</v>
      </c>
    </row>
    <row r="15" ht="21.5" spans="10:20">
      <c r="J15" s="9"/>
      <c r="K15" s="16">
        <v>625</v>
      </c>
      <c r="L15" s="9">
        <v>625</v>
      </c>
      <c r="M15" s="9" t="s">
        <v>188</v>
      </c>
      <c r="N15" s="9">
        <v>2</v>
      </c>
      <c r="O15" s="9">
        <v>64</v>
      </c>
      <c r="P15" s="9">
        <v>8</v>
      </c>
      <c r="Q15" s="9">
        <v>561</v>
      </c>
      <c r="R15" s="9">
        <f t="shared" si="1"/>
        <v>10</v>
      </c>
      <c r="S15">
        <f t="shared" si="2"/>
        <v>625</v>
      </c>
      <c r="T15" t="s">
        <v>253</v>
      </c>
    </row>
    <row r="16" ht="21.5" spans="10:20">
      <c r="J16" s="9"/>
      <c r="K16" s="16">
        <v>365</v>
      </c>
      <c r="L16" s="9">
        <v>365</v>
      </c>
      <c r="M16" s="9" t="s">
        <v>196</v>
      </c>
      <c r="N16" s="9">
        <v>1</v>
      </c>
      <c r="O16" s="9">
        <v>26</v>
      </c>
      <c r="P16" s="9">
        <v>2</v>
      </c>
      <c r="Q16" s="9">
        <v>339</v>
      </c>
      <c r="R16" s="9">
        <f t="shared" si="1"/>
        <v>3</v>
      </c>
      <c r="S16">
        <f t="shared" si="2"/>
        <v>365</v>
      </c>
      <c r="T16" t="s">
        <v>253</v>
      </c>
    </row>
    <row r="17" ht="21.5" spans="10:20">
      <c r="J17" s="9"/>
      <c r="K17" s="16">
        <v>1007</v>
      </c>
      <c r="L17" s="9">
        <v>1007</v>
      </c>
      <c r="M17" s="9" t="s">
        <v>200</v>
      </c>
      <c r="N17" s="9">
        <v>14</v>
      </c>
      <c r="O17" s="9">
        <v>287</v>
      </c>
      <c r="P17" s="9">
        <v>11</v>
      </c>
      <c r="Q17" s="9">
        <v>720</v>
      </c>
      <c r="R17" s="9">
        <f t="shared" si="1"/>
        <v>25</v>
      </c>
      <c r="S17">
        <f t="shared" si="2"/>
        <v>1007</v>
      </c>
      <c r="T17" s="19" t="s">
        <v>252</v>
      </c>
    </row>
    <row r="18" ht="21.5" spans="10:20">
      <c r="J18" s="9"/>
      <c r="K18" s="16">
        <v>78</v>
      </c>
      <c r="L18" s="9">
        <v>78</v>
      </c>
      <c r="M18" s="9" t="s">
        <v>215</v>
      </c>
      <c r="N18" s="9">
        <v>0</v>
      </c>
      <c r="O18" s="9">
        <v>6</v>
      </c>
      <c r="P18" s="9">
        <v>3</v>
      </c>
      <c r="Q18" s="9">
        <v>72</v>
      </c>
      <c r="R18" s="9">
        <f t="shared" si="1"/>
        <v>3</v>
      </c>
      <c r="S18">
        <f t="shared" si="2"/>
        <v>78</v>
      </c>
      <c r="T18" t="s">
        <v>253</v>
      </c>
    </row>
    <row r="19" ht="21.5" spans="10:20">
      <c r="J19" s="9"/>
      <c r="K19" s="16">
        <v>293</v>
      </c>
      <c r="L19" s="9">
        <v>293</v>
      </c>
      <c r="M19" s="9" t="s">
        <v>223</v>
      </c>
      <c r="N19" s="9">
        <v>9</v>
      </c>
      <c r="O19" s="9">
        <v>86</v>
      </c>
      <c r="P19" s="9">
        <v>2</v>
      </c>
      <c r="Q19" s="9">
        <v>207</v>
      </c>
      <c r="R19" s="9">
        <f t="shared" si="1"/>
        <v>11</v>
      </c>
      <c r="S19">
        <f t="shared" si="2"/>
        <v>293</v>
      </c>
      <c r="T19" s="19" t="s">
        <v>252</v>
      </c>
    </row>
    <row r="20" ht="21.5" spans="10:20">
      <c r="J20" s="9"/>
      <c r="K20" s="16">
        <v>64</v>
      </c>
      <c r="L20" s="9">
        <v>64</v>
      </c>
      <c r="M20" s="9" t="s">
        <v>227</v>
      </c>
      <c r="N20" s="9">
        <v>1</v>
      </c>
      <c r="O20" s="9">
        <v>21</v>
      </c>
      <c r="P20" s="9">
        <v>0</v>
      </c>
      <c r="Q20" s="9">
        <v>43</v>
      </c>
      <c r="R20" s="9">
        <f t="shared" si="1"/>
        <v>1</v>
      </c>
      <c r="S20">
        <f t="shared" si="2"/>
        <v>64</v>
      </c>
      <c r="T20" t="s">
        <v>253</v>
      </c>
    </row>
    <row r="21" ht="16.5" spans="10:19">
      <c r="J21" s="9"/>
      <c r="K21" s="9"/>
      <c r="L21" s="9"/>
      <c r="M21" s="17">
        <v>16</v>
      </c>
      <c r="N21" s="9"/>
      <c r="O21" s="9"/>
      <c r="P21" s="9"/>
      <c r="Q21" s="9"/>
      <c r="S21">
        <f>SUM(S5:S20)</f>
        <v>6779</v>
      </c>
    </row>
    <row r="22" ht="16.5" spans="10:17">
      <c r="J22" s="9"/>
      <c r="K22" s="9"/>
      <c r="L22" s="9"/>
      <c r="M22" s="9"/>
      <c r="N22" s="9"/>
      <c r="O22" s="9"/>
      <c r="P22" s="9"/>
      <c r="Q22" s="9"/>
    </row>
    <row r="23" ht="16.5" spans="10:17">
      <c r="J23" s="9"/>
      <c r="K23" s="9"/>
      <c r="L23" s="9"/>
      <c r="M23" s="9"/>
      <c r="N23" s="9"/>
      <c r="O23" s="9"/>
      <c r="P23" s="9"/>
      <c r="Q23" s="9"/>
    </row>
  </sheetData>
  <sortState ref="M5:T7">
    <sortCondition ref="M5:M7"/>
  </sortState>
  <mergeCells count="5">
    <mergeCell ref="E4:F4"/>
    <mergeCell ref="G4:H4"/>
    <mergeCell ref="I4:J4"/>
    <mergeCell ref="N4:O4"/>
    <mergeCell ref="P4:Q4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G11"/>
  <sheetViews>
    <sheetView workbookViewId="0">
      <selection activeCell="J13" sqref="J13"/>
    </sheetView>
  </sheetViews>
  <sheetFormatPr defaultColWidth="8.66666666666667" defaultRowHeight="14" outlineLevelCol="6"/>
  <cols>
    <col min="3" max="3" width="23" customWidth="1"/>
    <col min="7" max="7" width="12.6666666666667"/>
  </cols>
  <sheetData>
    <row r="3" ht="19.5" spans="4:7">
      <c r="D3" t="s">
        <v>272</v>
      </c>
      <c r="E3" t="s">
        <v>273</v>
      </c>
      <c r="F3" t="s">
        <v>274</v>
      </c>
      <c r="G3" t="s">
        <v>275</v>
      </c>
    </row>
    <row r="4" spans="3:7">
      <c r="C4" t="s">
        <v>236</v>
      </c>
      <c r="D4">
        <v>0.19</v>
      </c>
      <c r="E4">
        <v>0.232</v>
      </c>
      <c r="F4">
        <v>12542</v>
      </c>
      <c r="G4">
        <f>ABS(D4-E4)/SQRT(E4*(1-E4)/F4)</f>
        <v>11.143152809051</v>
      </c>
    </row>
    <row r="5" spans="3:7">
      <c r="C5" t="s">
        <v>276</v>
      </c>
      <c r="D5">
        <v>0.09</v>
      </c>
      <c r="E5">
        <v>0.109</v>
      </c>
      <c r="F5">
        <v>12542</v>
      </c>
      <c r="G5">
        <f t="shared" ref="G5:G11" si="0">ABS(D5-E5)/SQRT(E5*(1-E5)/F5)</f>
        <v>6.82786456752448</v>
      </c>
    </row>
    <row r="6" spans="3:7">
      <c r="C6" t="s">
        <v>277</v>
      </c>
      <c r="D6">
        <v>0.06</v>
      </c>
      <c r="E6">
        <v>0.018</v>
      </c>
      <c r="F6">
        <v>12542</v>
      </c>
      <c r="G6">
        <f t="shared" si="0"/>
        <v>35.3786040027198</v>
      </c>
    </row>
    <row r="7" spans="3:7">
      <c r="C7" t="s">
        <v>278</v>
      </c>
      <c r="D7">
        <v>0.03</v>
      </c>
      <c r="E7">
        <v>0.086</v>
      </c>
      <c r="F7">
        <v>12542</v>
      </c>
      <c r="G7">
        <f t="shared" si="0"/>
        <v>22.3691304263428</v>
      </c>
    </row>
    <row r="8" spans="3:7">
      <c r="C8" t="s">
        <v>279</v>
      </c>
      <c r="D8">
        <v>0.03</v>
      </c>
      <c r="E8">
        <v>0.248</v>
      </c>
      <c r="F8">
        <v>12542</v>
      </c>
      <c r="G8">
        <f t="shared" si="0"/>
        <v>56.5334033551941</v>
      </c>
    </row>
    <row r="9" spans="3:7">
      <c r="C9" t="s">
        <v>280</v>
      </c>
      <c r="D9">
        <v>0.02</v>
      </c>
      <c r="E9">
        <v>0.095</v>
      </c>
      <c r="F9">
        <v>12542</v>
      </c>
      <c r="G9">
        <f t="shared" si="0"/>
        <v>28.6456426170218</v>
      </c>
    </row>
    <row r="10" spans="3:7">
      <c r="C10" t="s">
        <v>281</v>
      </c>
      <c r="D10">
        <v>0.01</v>
      </c>
      <c r="E10">
        <v>0.006</v>
      </c>
      <c r="F10">
        <v>12542</v>
      </c>
      <c r="G10">
        <f t="shared" si="0"/>
        <v>5.80062209018413</v>
      </c>
    </row>
    <row r="11" spans="3:7">
      <c r="C11" t="s">
        <v>282</v>
      </c>
      <c r="D11">
        <v>0.02</v>
      </c>
      <c r="E11">
        <v>0.009</v>
      </c>
      <c r="F11">
        <v>12542</v>
      </c>
      <c r="G11">
        <f t="shared" si="0"/>
        <v>13.044216592066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Q6"/>
  <sheetViews>
    <sheetView zoomScale="52" zoomScaleNormal="52" workbookViewId="0">
      <selection activeCell="E7" sqref="E7"/>
    </sheetView>
  </sheetViews>
  <sheetFormatPr defaultColWidth="9" defaultRowHeight="14" outlineLevelRow="5"/>
  <cols>
    <col min="3" max="3" width="3.83333333333333" customWidth="1"/>
    <col min="4" max="4" width="10.5833333333333" customWidth="1"/>
    <col min="5" max="5" width="23.3333333333333" customWidth="1"/>
    <col min="13" max="13" width="21.1666666666667" customWidth="1"/>
  </cols>
  <sheetData>
    <row r="3" ht="16.5" spans="4:4">
      <c r="D3" s="4" t="s">
        <v>283</v>
      </c>
    </row>
    <row r="4" ht="17.5" spans="4:17">
      <c r="D4" s="5" t="s">
        <v>284</v>
      </c>
      <c r="E4" s="5"/>
      <c r="F4" s="5" t="s">
        <v>17</v>
      </c>
      <c r="G4" s="5"/>
      <c r="H4" s="5" t="s">
        <v>16</v>
      </c>
      <c r="I4" s="5"/>
      <c r="L4" s="5" t="s">
        <v>284</v>
      </c>
      <c r="M4" s="5"/>
      <c r="N4" s="5" t="s">
        <v>17</v>
      </c>
      <c r="O4" s="5"/>
      <c r="P4" s="5" t="s">
        <v>16</v>
      </c>
      <c r="Q4" s="5"/>
    </row>
    <row r="5" ht="16.5" spans="3:17">
      <c r="C5">
        <v>4</v>
      </c>
      <c r="D5" s="3" t="s">
        <v>240</v>
      </c>
      <c r="F5">
        <v>0</v>
      </c>
      <c r="G5">
        <v>16</v>
      </c>
      <c r="H5">
        <v>1</v>
      </c>
      <c r="I5">
        <v>11</v>
      </c>
      <c r="K5">
        <v>4</v>
      </c>
      <c r="L5" s="3" t="s">
        <v>240</v>
      </c>
      <c r="N5">
        <v>0</v>
      </c>
      <c r="O5">
        <v>24</v>
      </c>
      <c r="P5">
        <v>1</v>
      </c>
      <c r="Q5">
        <v>55</v>
      </c>
    </row>
    <row r="6" ht="16.5" spans="3:17">
      <c r="C6">
        <v>6</v>
      </c>
      <c r="D6" s="3" t="s">
        <v>242</v>
      </c>
      <c r="F6">
        <v>0</v>
      </c>
      <c r="G6">
        <v>26</v>
      </c>
      <c r="H6">
        <v>2</v>
      </c>
      <c r="I6">
        <v>38</v>
      </c>
      <c r="K6">
        <v>6</v>
      </c>
      <c r="L6" s="3" t="s">
        <v>242</v>
      </c>
      <c r="N6">
        <v>0</v>
      </c>
      <c r="O6">
        <v>36</v>
      </c>
      <c r="P6">
        <v>2</v>
      </c>
      <c r="Q6">
        <v>102</v>
      </c>
    </row>
  </sheetData>
  <mergeCells count="6">
    <mergeCell ref="D4:E4"/>
    <mergeCell ref="F4:G4"/>
    <mergeCell ref="H4:I4"/>
    <mergeCell ref="L4:M4"/>
    <mergeCell ref="N4:O4"/>
    <mergeCell ref="P4:Q4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R51"/>
  <sheetViews>
    <sheetView zoomScale="115" zoomScaleNormal="115" topLeftCell="A8" workbookViewId="0">
      <selection activeCell="I12" sqref="I12"/>
    </sheetView>
  </sheetViews>
  <sheetFormatPr defaultColWidth="9" defaultRowHeight="14"/>
  <sheetData>
    <row r="5" ht="15.5" spans="5:6">
      <c r="E5" s="1" t="s">
        <v>283</v>
      </c>
      <c r="F5" s="1"/>
    </row>
    <row r="6" ht="15.5" spans="5:18">
      <c r="E6" s="2" t="s">
        <v>285</v>
      </c>
      <c r="F6" s="2"/>
      <c r="G6" s="2" t="s">
        <v>17</v>
      </c>
      <c r="H6" s="2"/>
      <c r="I6" s="2" t="s">
        <v>16</v>
      </c>
      <c r="J6" s="2"/>
      <c r="M6" s="2" t="s">
        <v>285</v>
      </c>
      <c r="N6" s="2"/>
      <c r="O6" s="2" t="s">
        <v>17</v>
      </c>
      <c r="P6" s="2"/>
      <c r="Q6" s="2" t="s">
        <v>16</v>
      </c>
      <c r="R6" s="2"/>
    </row>
    <row r="7" ht="16.5" spans="4:18">
      <c r="D7">
        <v>3</v>
      </c>
      <c r="E7" s="3" t="s">
        <v>239</v>
      </c>
      <c r="G7">
        <v>2</v>
      </c>
      <c r="H7">
        <v>24</v>
      </c>
      <c r="I7">
        <v>0</v>
      </c>
      <c r="J7">
        <v>3</v>
      </c>
      <c r="L7">
        <v>3</v>
      </c>
      <c r="M7" s="3" t="s">
        <v>239</v>
      </c>
      <c r="O7">
        <v>2</v>
      </c>
      <c r="P7">
        <v>31</v>
      </c>
      <c r="Q7">
        <v>0</v>
      </c>
      <c r="R7">
        <v>23</v>
      </c>
    </row>
    <row r="8" ht="16.5" spans="4:18">
      <c r="D8">
        <v>7</v>
      </c>
      <c r="E8" s="3" t="s">
        <v>243</v>
      </c>
      <c r="G8">
        <v>2</v>
      </c>
      <c r="H8">
        <v>17</v>
      </c>
      <c r="I8">
        <v>4</v>
      </c>
      <c r="J8">
        <v>29</v>
      </c>
      <c r="L8">
        <v>7</v>
      </c>
      <c r="M8" s="3" t="s">
        <v>243</v>
      </c>
      <c r="O8">
        <v>2</v>
      </c>
      <c r="P8">
        <v>36</v>
      </c>
      <c r="Q8">
        <v>4</v>
      </c>
      <c r="R8">
        <v>107</v>
      </c>
    </row>
    <row r="11" spans="6:9">
      <c r="F11" t="s">
        <v>286</v>
      </c>
      <c r="G11" t="s">
        <v>287</v>
      </c>
      <c r="H11" t="s">
        <v>288</v>
      </c>
      <c r="I11" t="s">
        <v>289</v>
      </c>
    </row>
    <row r="12" spans="6:9">
      <c r="F12">
        <v>0.42471791</v>
      </c>
      <c r="G12">
        <v>0.00226767</v>
      </c>
      <c r="H12">
        <v>0.84716815</v>
      </c>
      <c r="I12">
        <f>L20</f>
        <v>0</v>
      </c>
    </row>
    <row r="13" spans="6:8">
      <c r="F13">
        <v>1.6177367</v>
      </c>
      <c r="G13">
        <v>0.45695216</v>
      </c>
      <c r="H13">
        <v>2.7785213</v>
      </c>
    </row>
    <row r="14" spans="6:8">
      <c r="F14">
        <v>1.3099214</v>
      </c>
      <c r="G14">
        <v>0.13327217</v>
      </c>
      <c r="H14">
        <v>2.4865706</v>
      </c>
    </row>
    <row r="15" spans="6:8">
      <c r="F15">
        <v>0.43610208</v>
      </c>
      <c r="G15">
        <v>-1.4135212</v>
      </c>
      <c r="H15">
        <v>2.2857253</v>
      </c>
    </row>
    <row r="16" spans="6:8">
      <c r="F16">
        <v>2.0794415</v>
      </c>
      <c r="G16">
        <v>0.37265911</v>
      </c>
      <c r="H16">
        <v>3.786224</v>
      </c>
    </row>
    <row r="17" spans="6:8">
      <c r="F17">
        <v>1.0893099</v>
      </c>
      <c r="G17">
        <v>-0.20652659</v>
      </c>
      <c r="H17">
        <v>2.3851464</v>
      </c>
    </row>
    <row r="18" spans="6:8">
      <c r="F18">
        <v>0.16528009</v>
      </c>
      <c r="G18">
        <v>-0.96927574</v>
      </c>
      <c r="H18">
        <v>1.2998359</v>
      </c>
    </row>
    <row r="19" spans="6:8">
      <c r="F19">
        <v>1.0305466</v>
      </c>
      <c r="G19">
        <v>0.415787</v>
      </c>
      <c r="H19">
        <v>1.6453063</v>
      </c>
    </row>
    <row r="20" spans="6:8">
      <c r="F20">
        <v>0.44158642</v>
      </c>
      <c r="G20">
        <v>-0.25106343</v>
      </c>
      <c r="H20">
        <v>1.1342363</v>
      </c>
    </row>
    <row r="21" spans="6:8">
      <c r="F21">
        <v>1.446919</v>
      </c>
      <c r="G21">
        <v>0.53573194</v>
      </c>
      <c r="H21">
        <v>2.358106</v>
      </c>
    </row>
    <row r="22" spans="6:8">
      <c r="F22">
        <v>0.70967648</v>
      </c>
      <c r="G22">
        <v>-0.31241983</v>
      </c>
      <c r="H22">
        <v>1.7317728</v>
      </c>
    </row>
    <row r="23" spans="6:8">
      <c r="F23">
        <v>1.8004931</v>
      </c>
      <c r="G23">
        <v>0.64587386</v>
      </c>
      <c r="H23">
        <v>2.9551124</v>
      </c>
    </row>
    <row r="24" spans="6:8">
      <c r="F24">
        <v>1.3451671</v>
      </c>
      <c r="G24">
        <v>0.41364505</v>
      </c>
      <c r="H24">
        <v>2.2766891</v>
      </c>
    </row>
    <row r="25" spans="6:8">
      <c r="F25">
        <v>0.53011871</v>
      </c>
      <c r="G25">
        <v>0.30859102</v>
      </c>
      <c r="H25">
        <v>0.75164641</v>
      </c>
    </row>
    <row r="26" spans="6:8">
      <c r="F26">
        <v>0.76600853</v>
      </c>
      <c r="G26">
        <v>0.22069233</v>
      </c>
      <c r="H26">
        <v>1.3113247</v>
      </c>
    </row>
    <row r="27" spans="6:8">
      <c r="F27">
        <v>1.3434877</v>
      </c>
      <c r="G27">
        <v>0.4916918</v>
      </c>
      <c r="H27">
        <v>2.1952836</v>
      </c>
    </row>
    <row r="28" spans="6:8">
      <c r="F28">
        <v>1.4188281</v>
      </c>
      <c r="G28">
        <v>0.41230742</v>
      </c>
      <c r="H28">
        <v>2.4253489</v>
      </c>
    </row>
    <row r="29" spans="6:8">
      <c r="F29">
        <v>0.22314355</v>
      </c>
      <c r="G29">
        <v>-1.1980095</v>
      </c>
      <c r="H29">
        <v>1.6442966</v>
      </c>
    </row>
    <row r="30" spans="6:8">
      <c r="F30">
        <v>0.45198512</v>
      </c>
      <c r="G30">
        <v>-1.0587846</v>
      </c>
      <c r="H30">
        <v>1.9627549</v>
      </c>
    </row>
    <row r="31" spans="6:8">
      <c r="F31">
        <v>1.0216512</v>
      </c>
      <c r="G31">
        <v>0.09464069</v>
      </c>
      <c r="H31">
        <v>1.9486618</v>
      </c>
    </row>
    <row r="32" spans="6:8">
      <c r="F32">
        <v>3.2039842</v>
      </c>
      <c r="G32">
        <v>2.7463828</v>
      </c>
      <c r="H32">
        <v>3.6615856</v>
      </c>
    </row>
    <row r="33" spans="6:8">
      <c r="F33">
        <v>1.3245298</v>
      </c>
      <c r="G33">
        <v>0.68359832</v>
      </c>
      <c r="H33">
        <v>1.9654612</v>
      </c>
    </row>
    <row r="34" spans="6:8">
      <c r="F34">
        <v>0.48097266</v>
      </c>
      <c r="G34">
        <v>-0.03682571</v>
      </c>
      <c r="H34">
        <v>0.99877103</v>
      </c>
    </row>
    <row r="35" spans="6:8">
      <c r="F35">
        <v>-0.44219712</v>
      </c>
      <c r="G35">
        <v>-1.0289035</v>
      </c>
      <c r="H35">
        <v>0.14450928</v>
      </c>
    </row>
    <row r="36" spans="6:8">
      <c r="F36">
        <v>-0.66127197</v>
      </c>
      <c r="G36">
        <v>-1.2286875</v>
      </c>
      <c r="H36">
        <v>-0.09385641</v>
      </c>
    </row>
    <row r="37" spans="6:8">
      <c r="F37">
        <v>2.4324477</v>
      </c>
      <c r="G37">
        <v>1.9173224</v>
      </c>
      <c r="H37">
        <v>2.9475729</v>
      </c>
    </row>
    <row r="38" spans="6:8">
      <c r="F38">
        <v>-0.46754964</v>
      </c>
      <c r="G38">
        <v>-1.3991388</v>
      </c>
      <c r="H38">
        <v>0.46403954</v>
      </c>
    </row>
    <row r="39" spans="6:8">
      <c r="F39">
        <v>-0.92298911</v>
      </c>
      <c r="G39">
        <v>-1.3619222</v>
      </c>
      <c r="H39">
        <v>-0.48405605</v>
      </c>
    </row>
    <row r="40" spans="6:8">
      <c r="F40">
        <v>2.9246096</v>
      </c>
      <c r="G40">
        <v>2.4950027</v>
      </c>
      <c r="H40">
        <v>3.3542165</v>
      </c>
    </row>
    <row r="41" spans="6:8">
      <c r="F41">
        <v>1.1365241</v>
      </c>
      <c r="G41">
        <v>0.49170088</v>
      </c>
      <c r="H41">
        <v>1.7813473</v>
      </c>
    </row>
    <row r="42" spans="6:8">
      <c r="F42">
        <v>0.75779496</v>
      </c>
      <c r="G42">
        <v>-0.05199119</v>
      </c>
      <c r="H42">
        <v>1.5675811</v>
      </c>
    </row>
    <row r="43" spans="6:8">
      <c r="F43">
        <v>-0.7849791</v>
      </c>
      <c r="G43">
        <v>-1.6655307</v>
      </c>
      <c r="H43">
        <v>0.09557256</v>
      </c>
    </row>
    <row r="44" spans="6:8">
      <c r="F44">
        <v>-0.62480089</v>
      </c>
      <c r="G44">
        <v>-0.91070414</v>
      </c>
      <c r="H44">
        <v>-0.33889765</v>
      </c>
    </row>
    <row r="45" spans="6:8">
      <c r="F45">
        <v>0.50077529</v>
      </c>
      <c r="G45">
        <v>-1.3118503</v>
      </c>
      <c r="H45">
        <v>2.3134008</v>
      </c>
    </row>
    <row r="46" spans="6:8">
      <c r="F46">
        <v>-1.5690737</v>
      </c>
      <c r="G46">
        <v>-4.4855355</v>
      </c>
      <c r="H46">
        <v>1.3473881</v>
      </c>
    </row>
    <row r="47" spans="6:8">
      <c r="F47">
        <v>0.18232156</v>
      </c>
      <c r="G47">
        <v>-2.0356057</v>
      </c>
      <c r="H47">
        <v>2.4002488</v>
      </c>
    </row>
    <row r="48" spans="6:8">
      <c r="F48">
        <v>1.4512792</v>
      </c>
      <c r="G48">
        <v>0.36705157</v>
      </c>
      <c r="H48">
        <v>2.5355069</v>
      </c>
    </row>
    <row r="49" spans="6:8">
      <c r="F49">
        <v>0.55678787</v>
      </c>
      <c r="G49">
        <v>0.01667079</v>
      </c>
      <c r="H49">
        <v>1.096905</v>
      </c>
    </row>
    <row r="50" spans="6:8">
      <c r="F50">
        <v>1.3044643</v>
      </c>
      <c r="G50">
        <v>0.09310833</v>
      </c>
      <c r="H50">
        <v>2.5158204</v>
      </c>
    </row>
    <row r="51" spans="6:8">
      <c r="F51">
        <v>0.8157495</v>
      </c>
      <c r="G51">
        <v>-0.21495086</v>
      </c>
      <c r="H51">
        <v>1.8464499</v>
      </c>
    </row>
  </sheetData>
  <mergeCells count="7">
    <mergeCell ref="E5:F5"/>
    <mergeCell ref="E6:F6"/>
    <mergeCell ref="G6:H6"/>
    <mergeCell ref="I6:J6"/>
    <mergeCell ref="M6:N6"/>
    <mergeCell ref="O6:P6"/>
    <mergeCell ref="Q6:R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5"/>
  <sheetViews>
    <sheetView tabSelected="1" zoomScale="40" zoomScaleNormal="40" topLeftCell="D33" workbookViewId="0">
      <selection activeCell="F45" sqref="F45"/>
    </sheetView>
  </sheetViews>
  <sheetFormatPr defaultColWidth="9" defaultRowHeight="27.5"/>
  <cols>
    <col min="1" max="1" width="6.58333333333333" customWidth="1"/>
    <col min="2" max="2" width="9.91666666666667" style="11" customWidth="1"/>
    <col min="3" max="3" width="27" style="69" customWidth="1"/>
    <col min="4" max="4" width="60.9166666666667" customWidth="1"/>
    <col min="5" max="5" width="21" customWidth="1"/>
    <col min="6" max="6" width="15.3333333333333" style="70" customWidth="1"/>
    <col min="7" max="7" width="11" customWidth="1"/>
    <col min="8" max="8" width="11.5833333333333" customWidth="1"/>
    <col min="9" max="9" width="9.83333333333333" customWidth="1"/>
    <col min="10" max="10" width="9.25" customWidth="1"/>
    <col min="11" max="11" width="24.1666666666667" customWidth="1"/>
    <col min="12" max="12" width="8.83333333333333" customWidth="1"/>
    <col min="13" max="13" width="10.0833333333333" customWidth="1"/>
    <col min="14" max="14" width="12.0833333333333" customWidth="1"/>
    <col min="15" max="15" width="13" customWidth="1"/>
    <col min="16" max="16" width="12.8333333333333" customWidth="1"/>
    <col min="17" max="17" width="12.9166666666667" customWidth="1"/>
    <col min="18" max="18" width="12.0833333333333" customWidth="1"/>
    <col min="20" max="23" width="20.1666666666667"/>
  </cols>
  <sheetData>
    <row r="1" ht="49.5" customHeight="1" spans="3:18">
      <c r="C1" s="71" t="s">
        <v>5</v>
      </c>
      <c r="D1" s="71"/>
      <c r="E1" s="71"/>
      <c r="F1" s="72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="64" customFormat="1" ht="32" customHeight="1" spans="2:18">
      <c r="B2" s="73"/>
      <c r="C2" s="74" t="s">
        <v>6</v>
      </c>
      <c r="D2" s="75" t="s">
        <v>7</v>
      </c>
      <c r="E2" s="75" t="s">
        <v>8</v>
      </c>
      <c r="F2" s="76" t="s">
        <v>9</v>
      </c>
      <c r="G2" s="77"/>
      <c r="H2" s="77"/>
      <c r="I2" s="77"/>
      <c r="J2" s="77"/>
      <c r="K2" s="74" t="s">
        <v>10</v>
      </c>
      <c r="L2" s="98" t="s">
        <v>11</v>
      </c>
      <c r="M2" s="98"/>
      <c r="N2" s="98"/>
      <c r="O2" s="98"/>
      <c r="P2" s="75" t="s">
        <v>12</v>
      </c>
      <c r="Q2" s="75"/>
      <c r="R2" s="75"/>
    </row>
    <row r="3" s="65" customFormat="1" ht="46.5" spans="2:18">
      <c r="B3" s="78"/>
      <c r="C3" s="79"/>
      <c r="D3" s="77"/>
      <c r="E3" s="77"/>
      <c r="F3" s="80" t="s">
        <v>13</v>
      </c>
      <c r="G3" s="81" t="s">
        <v>14</v>
      </c>
      <c r="H3" s="81" t="s">
        <v>15</v>
      </c>
      <c r="I3" s="81" t="s">
        <v>16</v>
      </c>
      <c r="J3" s="81" t="s">
        <v>17</v>
      </c>
      <c r="K3" s="79"/>
      <c r="L3" s="79" t="s">
        <v>18</v>
      </c>
      <c r="M3" s="79" t="s">
        <v>19</v>
      </c>
      <c r="N3" s="79" t="s">
        <v>20</v>
      </c>
      <c r="O3" s="79" t="s">
        <v>21</v>
      </c>
      <c r="P3" s="99" t="s">
        <v>13</v>
      </c>
      <c r="Q3" s="99" t="s">
        <v>16</v>
      </c>
      <c r="R3" s="99" t="s">
        <v>17</v>
      </c>
    </row>
    <row r="4" s="29" customFormat="1" ht="75" customHeight="1" spans="1:18">
      <c r="A4" s="29">
        <v>1</v>
      </c>
      <c r="B4" s="82">
        <v>463</v>
      </c>
      <c r="C4" s="83" t="s">
        <v>22</v>
      </c>
      <c r="D4" s="84" t="s">
        <v>23</v>
      </c>
      <c r="E4" s="12" t="s">
        <v>24</v>
      </c>
      <c r="F4" s="82">
        <v>463</v>
      </c>
      <c r="G4" s="12">
        <v>244</v>
      </c>
      <c r="H4" s="12">
        <v>219</v>
      </c>
      <c r="I4" s="12">
        <v>282</v>
      </c>
      <c r="J4" s="12">
        <v>181</v>
      </c>
      <c r="K4" s="100" t="s">
        <v>25</v>
      </c>
      <c r="L4" s="100">
        <v>90</v>
      </c>
      <c r="M4" s="12">
        <v>77</v>
      </c>
      <c r="N4" s="12">
        <v>13</v>
      </c>
      <c r="O4" s="12">
        <v>42</v>
      </c>
      <c r="P4" s="12">
        <v>45</v>
      </c>
      <c r="Q4" s="12">
        <v>25</v>
      </c>
      <c r="R4" s="12">
        <v>20</v>
      </c>
    </row>
    <row r="5" s="29" customFormat="1" ht="75" customHeight="1" spans="1:18">
      <c r="A5" s="29">
        <v>2</v>
      </c>
      <c r="B5" s="82">
        <v>79</v>
      </c>
      <c r="C5" s="16" t="s">
        <v>26</v>
      </c>
      <c r="D5" s="84" t="s">
        <v>27</v>
      </c>
      <c r="E5" s="12" t="s">
        <v>28</v>
      </c>
      <c r="F5" s="82">
        <v>79</v>
      </c>
      <c r="G5" s="12" t="s">
        <v>29</v>
      </c>
      <c r="H5" s="12" t="s">
        <v>30</v>
      </c>
      <c r="I5" s="12" t="s">
        <v>31</v>
      </c>
      <c r="J5" s="12" t="s">
        <v>32</v>
      </c>
      <c r="K5" s="100" t="s">
        <v>33</v>
      </c>
      <c r="L5" s="100">
        <v>85</v>
      </c>
      <c r="M5" s="12">
        <v>57</v>
      </c>
      <c r="N5" s="12">
        <v>34</v>
      </c>
      <c r="O5" s="12">
        <v>11</v>
      </c>
      <c r="P5" s="12" t="s">
        <v>34</v>
      </c>
      <c r="Q5" s="12" t="s">
        <v>35</v>
      </c>
      <c r="R5" s="12" t="s">
        <v>36</v>
      </c>
    </row>
    <row r="6" s="66" customFormat="1" ht="75" customHeight="1" spans="1:18">
      <c r="A6" s="29">
        <v>3</v>
      </c>
      <c r="B6" s="85">
        <v>80</v>
      </c>
      <c r="C6" s="86" t="s">
        <v>37</v>
      </c>
      <c r="D6" s="87" t="s">
        <v>38</v>
      </c>
      <c r="E6" s="13" t="s">
        <v>39</v>
      </c>
      <c r="F6" s="85">
        <v>80</v>
      </c>
      <c r="G6" s="13">
        <v>40</v>
      </c>
      <c r="H6" s="13">
        <v>40</v>
      </c>
      <c r="I6" s="13">
        <v>63</v>
      </c>
      <c r="J6" s="13">
        <v>17</v>
      </c>
      <c r="K6" s="101" t="s">
        <v>40</v>
      </c>
      <c r="L6" s="101">
        <v>73.8</v>
      </c>
      <c r="M6" s="13">
        <v>71</v>
      </c>
      <c r="N6" s="13">
        <v>27.5</v>
      </c>
      <c r="O6" s="13">
        <v>23.8</v>
      </c>
      <c r="P6" s="13">
        <v>22</v>
      </c>
      <c r="Q6" s="13" t="s">
        <v>41</v>
      </c>
      <c r="R6" s="13" t="s">
        <v>41</v>
      </c>
    </row>
    <row r="7" s="29" customFormat="1" ht="75" customHeight="1" spans="1:18">
      <c r="A7" s="29">
        <v>4</v>
      </c>
      <c r="B7" s="82">
        <v>83</v>
      </c>
      <c r="C7" s="16" t="s">
        <v>42</v>
      </c>
      <c r="D7" s="84" t="s">
        <v>43</v>
      </c>
      <c r="E7" s="12" t="s">
        <v>44</v>
      </c>
      <c r="F7" s="82">
        <v>83</v>
      </c>
      <c r="G7" s="12" t="s">
        <v>45</v>
      </c>
      <c r="H7" s="12" t="s">
        <v>46</v>
      </c>
      <c r="I7" s="12" t="s">
        <v>47</v>
      </c>
      <c r="J7" s="12" t="s">
        <v>48</v>
      </c>
      <c r="K7" s="100" t="s">
        <v>49</v>
      </c>
      <c r="L7" s="100">
        <v>87</v>
      </c>
      <c r="M7" s="12">
        <v>78</v>
      </c>
      <c r="N7" s="12">
        <v>18</v>
      </c>
      <c r="O7" s="12">
        <v>11</v>
      </c>
      <c r="P7" s="12" t="s">
        <v>50</v>
      </c>
      <c r="Q7" s="12" t="s">
        <v>51</v>
      </c>
      <c r="R7" s="12" t="s">
        <v>52</v>
      </c>
    </row>
    <row r="8" s="29" customFormat="1" ht="75" customHeight="1" spans="1:18">
      <c r="A8" s="29">
        <v>5</v>
      </c>
      <c r="B8" s="82">
        <v>55</v>
      </c>
      <c r="C8" s="16" t="s">
        <v>53</v>
      </c>
      <c r="D8" s="84" t="s">
        <v>54</v>
      </c>
      <c r="E8" s="12" t="s">
        <v>55</v>
      </c>
      <c r="F8" s="82">
        <v>55</v>
      </c>
      <c r="G8" s="12" t="s">
        <v>56</v>
      </c>
      <c r="H8" s="12" t="s">
        <v>57</v>
      </c>
      <c r="I8" s="12">
        <v>40</v>
      </c>
      <c r="J8" s="12">
        <v>15</v>
      </c>
      <c r="K8" s="100" t="s">
        <v>58</v>
      </c>
      <c r="L8" s="100">
        <v>81.8</v>
      </c>
      <c r="M8" s="12">
        <v>47.3</v>
      </c>
      <c r="N8" s="12">
        <v>18.2</v>
      </c>
      <c r="O8" s="12">
        <v>9.1</v>
      </c>
      <c r="P8" s="12" t="s">
        <v>59</v>
      </c>
      <c r="Q8" s="12" t="s">
        <v>60</v>
      </c>
      <c r="R8" s="12" t="s">
        <v>61</v>
      </c>
    </row>
    <row r="9" s="29" customFormat="1" ht="75" customHeight="1" spans="1:18">
      <c r="A9" s="29">
        <v>6</v>
      </c>
      <c r="B9" s="82">
        <v>143</v>
      </c>
      <c r="C9" s="16" t="s">
        <v>62</v>
      </c>
      <c r="D9" s="84" t="s">
        <v>63</v>
      </c>
      <c r="E9" s="12" t="s">
        <v>64</v>
      </c>
      <c r="F9" s="82">
        <v>143</v>
      </c>
      <c r="G9" s="12" t="s">
        <v>65</v>
      </c>
      <c r="H9" s="12" t="s">
        <v>66</v>
      </c>
      <c r="I9" s="12" t="s">
        <v>67</v>
      </c>
      <c r="J9" s="12" t="s">
        <v>68</v>
      </c>
      <c r="K9" s="100" t="s">
        <v>69</v>
      </c>
      <c r="L9" s="100">
        <v>67</v>
      </c>
      <c r="M9" s="12">
        <v>53</v>
      </c>
      <c r="N9" s="12">
        <v>26</v>
      </c>
      <c r="O9" s="12">
        <v>18</v>
      </c>
      <c r="P9" s="12" t="s">
        <v>70</v>
      </c>
      <c r="Q9" s="12" t="s">
        <v>71</v>
      </c>
      <c r="R9" s="12" t="s">
        <v>72</v>
      </c>
    </row>
    <row r="10" s="29" customFormat="1" ht="75" customHeight="1" spans="1:18">
      <c r="A10" s="29">
        <v>7</v>
      </c>
      <c r="B10" s="82">
        <v>223</v>
      </c>
      <c r="C10" s="16" t="s">
        <v>73</v>
      </c>
      <c r="D10" s="84" t="s">
        <v>74</v>
      </c>
      <c r="E10" s="12" t="s">
        <v>75</v>
      </c>
      <c r="F10" s="82">
        <v>223</v>
      </c>
      <c r="G10" s="12" t="s">
        <v>76</v>
      </c>
      <c r="H10" s="12" t="s">
        <v>77</v>
      </c>
      <c r="I10" s="12" t="s">
        <v>78</v>
      </c>
      <c r="J10" s="12" t="s">
        <v>79</v>
      </c>
      <c r="K10" s="100" t="s">
        <v>80</v>
      </c>
      <c r="L10" s="100">
        <v>53</v>
      </c>
      <c r="M10" s="12">
        <v>51</v>
      </c>
      <c r="N10" s="12">
        <v>5</v>
      </c>
      <c r="O10" s="12">
        <v>5</v>
      </c>
      <c r="P10" s="12" t="s">
        <v>81</v>
      </c>
      <c r="Q10" s="12" t="s">
        <v>82</v>
      </c>
      <c r="R10" s="12" t="s">
        <v>83</v>
      </c>
    </row>
    <row r="11" s="29" customFormat="1" ht="75" customHeight="1" spans="1:18">
      <c r="A11" s="29">
        <v>8</v>
      </c>
      <c r="B11" s="82">
        <v>221</v>
      </c>
      <c r="C11" s="83" t="s">
        <v>84</v>
      </c>
      <c r="D11" s="84" t="s">
        <v>85</v>
      </c>
      <c r="E11" s="12" t="s">
        <v>86</v>
      </c>
      <c r="F11" s="82">
        <v>221</v>
      </c>
      <c r="G11" s="12" t="s">
        <v>87</v>
      </c>
      <c r="H11" s="12" t="s">
        <v>88</v>
      </c>
      <c r="I11" s="12">
        <v>166</v>
      </c>
      <c r="J11" s="12">
        <v>55</v>
      </c>
      <c r="K11" s="100" t="s">
        <v>89</v>
      </c>
      <c r="L11" s="100">
        <v>90.5</v>
      </c>
      <c r="M11" s="12">
        <v>61</v>
      </c>
      <c r="N11" s="12" t="s">
        <v>41</v>
      </c>
      <c r="O11" s="12">
        <v>29</v>
      </c>
      <c r="P11" s="12" t="s">
        <v>90</v>
      </c>
      <c r="Q11" s="12" t="s">
        <v>91</v>
      </c>
      <c r="R11" s="12" t="s">
        <v>92</v>
      </c>
    </row>
    <row r="12" s="29" customFormat="1" ht="75" customHeight="1" spans="1:18">
      <c r="A12" s="29">
        <v>9</v>
      </c>
      <c r="B12" s="82">
        <v>140</v>
      </c>
      <c r="C12" s="83" t="s">
        <v>93</v>
      </c>
      <c r="D12" s="84" t="s">
        <v>94</v>
      </c>
      <c r="E12" s="12" t="s">
        <v>95</v>
      </c>
      <c r="F12" s="82">
        <v>140</v>
      </c>
      <c r="G12" s="88" t="s">
        <v>96</v>
      </c>
      <c r="H12" s="88" t="s">
        <v>97</v>
      </c>
      <c r="I12" s="88" t="s">
        <v>98</v>
      </c>
      <c r="J12" s="88" t="s">
        <v>99</v>
      </c>
      <c r="K12" s="100" t="s">
        <v>100</v>
      </c>
      <c r="L12" s="100">
        <v>92</v>
      </c>
      <c r="M12" s="12">
        <v>75</v>
      </c>
      <c r="N12" s="12">
        <v>75</v>
      </c>
      <c r="O12" s="12">
        <v>37</v>
      </c>
      <c r="P12" s="12" t="s">
        <v>101</v>
      </c>
      <c r="Q12" s="12" t="s">
        <v>102</v>
      </c>
      <c r="R12" s="12" t="s">
        <v>103</v>
      </c>
    </row>
    <row r="13" s="29" customFormat="1" ht="75" customHeight="1" spans="1:18">
      <c r="A13" s="29">
        <v>10</v>
      </c>
      <c r="B13" s="82">
        <v>189</v>
      </c>
      <c r="C13" s="16" t="s">
        <v>104</v>
      </c>
      <c r="D13" s="84" t="s">
        <v>105</v>
      </c>
      <c r="E13" s="12" t="s">
        <v>106</v>
      </c>
      <c r="F13" s="82">
        <v>189</v>
      </c>
      <c r="G13" s="12">
        <v>91</v>
      </c>
      <c r="H13" s="12">
        <v>98</v>
      </c>
      <c r="I13" s="12">
        <v>153</v>
      </c>
      <c r="J13" s="12">
        <v>36</v>
      </c>
      <c r="K13" s="100" t="s">
        <v>107</v>
      </c>
      <c r="L13" s="100">
        <v>97</v>
      </c>
      <c r="M13" s="12">
        <v>98</v>
      </c>
      <c r="N13" s="12">
        <v>20</v>
      </c>
      <c r="O13" s="12">
        <v>11</v>
      </c>
      <c r="P13" s="12">
        <v>205</v>
      </c>
      <c r="Q13" s="12">
        <v>114</v>
      </c>
      <c r="R13" s="12">
        <v>91</v>
      </c>
    </row>
    <row r="14" s="66" customFormat="1" ht="75" customHeight="1" spans="1:18">
      <c r="A14" s="29">
        <v>11</v>
      </c>
      <c r="B14" s="85">
        <v>91</v>
      </c>
      <c r="C14" s="83" t="s">
        <v>108</v>
      </c>
      <c r="D14" s="87" t="s">
        <v>109</v>
      </c>
      <c r="E14" s="13" t="s">
        <v>110</v>
      </c>
      <c r="F14" s="85">
        <v>91</v>
      </c>
      <c r="G14" s="13" t="s">
        <v>111</v>
      </c>
      <c r="H14" s="13" t="s">
        <v>112</v>
      </c>
      <c r="I14" s="13">
        <v>61</v>
      </c>
      <c r="J14" s="13">
        <v>30</v>
      </c>
      <c r="K14" s="101">
        <v>46</v>
      </c>
      <c r="L14" s="101">
        <v>64.8</v>
      </c>
      <c r="M14" s="13">
        <v>82</v>
      </c>
      <c r="N14" s="13">
        <v>16.5</v>
      </c>
      <c r="O14" s="13" t="s">
        <v>41</v>
      </c>
      <c r="P14" s="13" t="s">
        <v>113</v>
      </c>
      <c r="Q14" s="13" t="s">
        <v>114</v>
      </c>
      <c r="R14" s="13" t="s">
        <v>115</v>
      </c>
    </row>
    <row r="15" s="29" customFormat="1" ht="75" customHeight="1" spans="1:18">
      <c r="A15" s="29">
        <v>12</v>
      </c>
      <c r="B15" s="82">
        <v>99</v>
      </c>
      <c r="C15" s="16" t="s">
        <v>116</v>
      </c>
      <c r="D15" s="84" t="s">
        <v>117</v>
      </c>
      <c r="E15" s="12" t="s">
        <v>118</v>
      </c>
      <c r="F15" s="82">
        <v>99</v>
      </c>
      <c r="G15" s="12">
        <v>51</v>
      </c>
      <c r="H15" s="12">
        <v>48</v>
      </c>
      <c r="I15" s="12">
        <v>67</v>
      </c>
      <c r="J15" s="12">
        <v>32</v>
      </c>
      <c r="K15" s="100" t="s">
        <v>119</v>
      </c>
      <c r="L15" s="100">
        <v>86</v>
      </c>
      <c r="M15" s="12">
        <v>85</v>
      </c>
      <c r="N15" s="12">
        <v>12</v>
      </c>
      <c r="O15" s="12">
        <v>35</v>
      </c>
      <c r="P15" s="12">
        <v>41</v>
      </c>
      <c r="Q15" s="12" t="s">
        <v>120</v>
      </c>
      <c r="R15" s="12" t="s">
        <v>121</v>
      </c>
    </row>
    <row r="16" s="67" customFormat="1" ht="66" customHeight="1" spans="1:18">
      <c r="A16" s="89">
        <v>13</v>
      </c>
      <c r="B16" s="90">
        <v>134</v>
      </c>
      <c r="C16" s="91" t="s">
        <v>122</v>
      </c>
      <c r="D16" s="92" t="s">
        <v>123</v>
      </c>
      <c r="E16" s="91" t="s">
        <v>124</v>
      </c>
      <c r="F16" s="93">
        <v>134</v>
      </c>
      <c r="G16" s="91">
        <v>69</v>
      </c>
      <c r="H16" s="91">
        <v>65</v>
      </c>
      <c r="I16" s="91">
        <v>115</v>
      </c>
      <c r="J16" s="91">
        <v>19</v>
      </c>
      <c r="K16" s="91" t="s">
        <v>125</v>
      </c>
      <c r="L16" s="91" t="s">
        <v>126</v>
      </c>
      <c r="M16" s="91" t="s">
        <v>126</v>
      </c>
      <c r="N16" s="91" t="s">
        <v>126</v>
      </c>
      <c r="O16" s="91" t="s">
        <v>126</v>
      </c>
      <c r="P16" s="91">
        <v>25</v>
      </c>
      <c r="Q16" s="91">
        <v>13</v>
      </c>
      <c r="R16" s="91">
        <v>12</v>
      </c>
    </row>
    <row r="17" ht="52" customHeight="1" spans="1:24">
      <c r="A17" s="29">
        <v>14</v>
      </c>
      <c r="B17" s="11">
        <v>276</v>
      </c>
      <c r="C17" s="83" t="s">
        <v>127</v>
      </c>
      <c r="D17" s="12" t="s">
        <v>128</v>
      </c>
      <c r="E17" s="12" t="s">
        <v>129</v>
      </c>
      <c r="F17" s="82">
        <v>276</v>
      </c>
      <c r="G17" s="12">
        <v>155</v>
      </c>
      <c r="H17" s="12">
        <v>121</v>
      </c>
      <c r="I17" s="12">
        <v>262</v>
      </c>
      <c r="J17" s="12">
        <v>14</v>
      </c>
      <c r="K17" s="12" t="s">
        <v>130</v>
      </c>
      <c r="L17" s="12">
        <v>277</v>
      </c>
      <c r="M17" s="12">
        <v>218</v>
      </c>
      <c r="N17" s="12">
        <v>26</v>
      </c>
      <c r="O17" s="12">
        <v>42</v>
      </c>
      <c r="P17" s="12">
        <v>68</v>
      </c>
      <c r="Q17" s="12">
        <v>56</v>
      </c>
      <c r="R17" s="12">
        <v>12</v>
      </c>
      <c r="T17" s="102">
        <f>L17/$F$17</f>
        <v>1.0036231884058</v>
      </c>
      <c r="U17" s="102">
        <f>M17/$F$17</f>
        <v>0.789855072463768</v>
      </c>
      <c r="V17" s="102">
        <f>N17/$F$17</f>
        <v>0.0942028985507246</v>
      </c>
      <c r="W17" s="102">
        <f>O17/$F$17</f>
        <v>0.152173913043478</v>
      </c>
      <c r="X17" s="16"/>
    </row>
    <row r="18" ht="51" customHeight="1" spans="1:24">
      <c r="A18" s="29">
        <v>15</v>
      </c>
      <c r="B18" s="12">
        <v>1280</v>
      </c>
      <c r="C18" s="83" t="s">
        <v>131</v>
      </c>
      <c r="D18" s="12" t="s">
        <v>132</v>
      </c>
      <c r="E18" s="12" t="s">
        <v>133</v>
      </c>
      <c r="F18" s="82">
        <v>1280</v>
      </c>
      <c r="G18" s="12">
        <v>615</v>
      </c>
      <c r="H18" s="12">
        <v>655</v>
      </c>
      <c r="I18" s="12">
        <v>793</v>
      </c>
      <c r="J18" s="12">
        <v>487</v>
      </c>
      <c r="K18" s="12" t="s">
        <v>134</v>
      </c>
      <c r="L18" s="12">
        <v>865</v>
      </c>
      <c r="M18" s="12">
        <v>863</v>
      </c>
      <c r="N18" s="12">
        <v>75</v>
      </c>
      <c r="O18" s="12">
        <v>81</v>
      </c>
      <c r="P18" s="12">
        <v>600</v>
      </c>
      <c r="Q18" s="12">
        <v>300</v>
      </c>
      <c r="R18" s="12">
        <v>300</v>
      </c>
      <c r="T18" s="102">
        <f>L18/$F$18</f>
        <v>0.67578125</v>
      </c>
      <c r="U18" s="102">
        <f>M18/$F$18</f>
        <v>0.67421875</v>
      </c>
      <c r="V18" s="102">
        <f>N18/$F$18</f>
        <v>0.05859375</v>
      </c>
      <c r="W18" s="102">
        <f>O18/$F$18</f>
        <v>0.06328125</v>
      </c>
      <c r="X18" s="16"/>
    </row>
    <row r="19" ht="60" customHeight="1" spans="1:24">
      <c r="A19" s="29">
        <v>16</v>
      </c>
      <c r="B19" s="12">
        <v>412</v>
      </c>
      <c r="C19" s="83" t="s">
        <v>135</v>
      </c>
      <c r="D19" s="12" t="s">
        <v>136</v>
      </c>
      <c r="E19" s="12" t="s">
        <v>137</v>
      </c>
      <c r="F19" s="82">
        <v>412</v>
      </c>
      <c r="G19" s="12">
        <v>183</v>
      </c>
      <c r="H19" s="12">
        <v>229</v>
      </c>
      <c r="I19" s="12">
        <v>111</v>
      </c>
      <c r="J19" s="12">
        <v>301</v>
      </c>
      <c r="K19" s="12" t="s">
        <v>138</v>
      </c>
      <c r="L19" s="12">
        <v>258</v>
      </c>
      <c r="M19" s="12">
        <v>220</v>
      </c>
      <c r="N19" s="12">
        <v>96</v>
      </c>
      <c r="O19" s="12">
        <v>55</v>
      </c>
      <c r="P19" s="12">
        <v>229</v>
      </c>
      <c r="Q19" s="12">
        <v>69</v>
      </c>
      <c r="R19" s="12">
        <v>160</v>
      </c>
      <c r="T19" s="102">
        <f>L19/$F$19</f>
        <v>0.62621359223301</v>
      </c>
      <c r="U19" s="102">
        <f>M19/$F$19</f>
        <v>0.533980582524272</v>
      </c>
      <c r="V19" s="102">
        <f>N19/$F$19</f>
        <v>0.233009708737864</v>
      </c>
      <c r="W19" s="102">
        <f>O19/$F$19</f>
        <v>0.133495145631068</v>
      </c>
      <c r="X19" s="16"/>
    </row>
    <row r="20" ht="49" customHeight="1" spans="1:24">
      <c r="A20" s="29">
        <v>17</v>
      </c>
      <c r="B20" s="13">
        <v>103</v>
      </c>
      <c r="C20" s="13" t="s">
        <v>139</v>
      </c>
      <c r="D20" s="13" t="s">
        <v>140</v>
      </c>
      <c r="E20" s="12" t="s">
        <v>141</v>
      </c>
      <c r="F20" s="82">
        <v>103</v>
      </c>
      <c r="G20" s="12">
        <v>45</v>
      </c>
      <c r="H20" s="12">
        <v>58</v>
      </c>
      <c r="I20" s="12">
        <v>71</v>
      </c>
      <c r="J20" s="12">
        <v>32</v>
      </c>
      <c r="K20" s="12" t="s">
        <v>126</v>
      </c>
      <c r="L20" s="12" t="s">
        <v>126</v>
      </c>
      <c r="M20" s="12" t="s">
        <v>126</v>
      </c>
      <c r="N20" s="12" t="s">
        <v>126</v>
      </c>
      <c r="O20" s="12" t="s">
        <v>126</v>
      </c>
      <c r="P20" s="12">
        <v>41</v>
      </c>
      <c r="Q20" s="12">
        <v>19</v>
      </c>
      <c r="R20" s="12">
        <v>22</v>
      </c>
      <c r="T20" s="102"/>
      <c r="U20" s="102"/>
      <c r="V20" s="102"/>
      <c r="W20" s="102"/>
      <c r="X20" s="16"/>
    </row>
    <row r="21" ht="41" customHeight="1" spans="1:24">
      <c r="A21" s="29">
        <v>18</v>
      </c>
      <c r="B21" s="12">
        <v>92</v>
      </c>
      <c r="C21" s="83" t="s">
        <v>142</v>
      </c>
      <c r="D21" s="12" t="s">
        <v>143</v>
      </c>
      <c r="E21" s="12" t="s">
        <v>144</v>
      </c>
      <c r="F21" s="82">
        <v>92</v>
      </c>
      <c r="G21" s="12">
        <v>42</v>
      </c>
      <c r="H21" s="12">
        <v>50</v>
      </c>
      <c r="I21" s="12">
        <v>71</v>
      </c>
      <c r="J21" s="12">
        <v>21</v>
      </c>
      <c r="K21" s="12" t="s">
        <v>145</v>
      </c>
      <c r="L21" s="12">
        <v>64</v>
      </c>
      <c r="M21" s="12">
        <v>53</v>
      </c>
      <c r="N21" s="12">
        <v>1</v>
      </c>
      <c r="O21" s="12" t="s">
        <v>126</v>
      </c>
      <c r="P21" s="12">
        <v>32</v>
      </c>
      <c r="Q21" s="12" t="s">
        <v>126</v>
      </c>
      <c r="R21" s="12" t="s">
        <v>126</v>
      </c>
      <c r="T21" s="102">
        <f>L21/$F$21</f>
        <v>0.695652173913043</v>
      </c>
      <c r="U21" s="102">
        <f>M21/$F$21</f>
        <v>0.576086956521739</v>
      </c>
      <c r="V21" s="102">
        <f>N21/$F$21</f>
        <v>0.0108695652173913</v>
      </c>
      <c r="W21" s="102"/>
      <c r="X21" s="16"/>
    </row>
    <row r="22" ht="52" customHeight="1" spans="1:24">
      <c r="A22" s="29">
        <v>19</v>
      </c>
      <c r="B22" s="12">
        <v>66</v>
      </c>
      <c r="C22" s="83" t="s">
        <v>146</v>
      </c>
      <c r="D22" s="12" t="s">
        <v>147</v>
      </c>
      <c r="E22" s="12" t="s">
        <v>148</v>
      </c>
      <c r="F22" s="82">
        <v>66</v>
      </c>
      <c r="G22" s="12" t="s">
        <v>126</v>
      </c>
      <c r="H22" s="12" t="s">
        <v>126</v>
      </c>
      <c r="I22" s="12">
        <v>55</v>
      </c>
      <c r="J22" s="12">
        <v>11</v>
      </c>
      <c r="K22" s="12" t="s">
        <v>149</v>
      </c>
      <c r="L22" s="12">
        <v>56</v>
      </c>
      <c r="M22" s="12">
        <v>47</v>
      </c>
      <c r="N22" s="12" t="s">
        <v>126</v>
      </c>
      <c r="O22" s="12" t="s">
        <v>126</v>
      </c>
      <c r="P22" s="12" t="s">
        <v>126</v>
      </c>
      <c r="Q22" s="12" t="s">
        <v>126</v>
      </c>
      <c r="R22" s="12" t="s">
        <v>126</v>
      </c>
      <c r="T22" s="102">
        <f>L22/F22</f>
        <v>0.848484848484849</v>
      </c>
      <c r="U22" s="102">
        <f>M22/F22</f>
        <v>0.712121212121212</v>
      </c>
      <c r="V22" s="102"/>
      <c r="W22" s="102"/>
      <c r="X22" s="16"/>
    </row>
    <row r="23" s="13" customFormat="1" ht="41" customHeight="1" spans="1:24">
      <c r="A23" s="29">
        <v>20</v>
      </c>
      <c r="B23" s="13">
        <v>58</v>
      </c>
      <c r="C23" s="13" t="s">
        <v>150</v>
      </c>
      <c r="D23" s="86" t="s">
        <v>151</v>
      </c>
      <c r="E23" s="13" t="s">
        <v>152</v>
      </c>
      <c r="F23" s="85">
        <v>58</v>
      </c>
      <c r="G23" s="13">
        <v>29</v>
      </c>
      <c r="H23" s="13">
        <v>29</v>
      </c>
      <c r="I23" s="13">
        <v>44</v>
      </c>
      <c r="J23" s="13">
        <v>14</v>
      </c>
      <c r="K23" s="13" t="s">
        <v>153</v>
      </c>
      <c r="L23" s="13">
        <v>29</v>
      </c>
      <c r="M23" s="13">
        <v>33</v>
      </c>
      <c r="N23" s="13">
        <v>21</v>
      </c>
      <c r="O23" s="13">
        <v>10</v>
      </c>
      <c r="P23" s="13">
        <v>26</v>
      </c>
      <c r="Q23" s="13">
        <v>15</v>
      </c>
      <c r="R23" s="13">
        <v>11</v>
      </c>
      <c r="T23" s="102">
        <f>L23/F23</f>
        <v>0.5</v>
      </c>
      <c r="U23" s="102">
        <f>M23/F23</f>
        <v>0.568965517241379</v>
      </c>
      <c r="V23" s="102">
        <f>N23/F23</f>
        <v>0.362068965517241</v>
      </c>
      <c r="W23" s="102">
        <f>O23/F23</f>
        <v>0.172413793103448</v>
      </c>
      <c r="X23" s="16"/>
    </row>
    <row r="24" s="68" customFormat="1" ht="47.5" customHeight="1" spans="1:33">
      <c r="A24" s="29">
        <v>21</v>
      </c>
      <c r="B24" s="13">
        <v>77</v>
      </c>
      <c r="C24" s="13" t="s">
        <v>154</v>
      </c>
      <c r="D24" s="13" t="s">
        <v>155</v>
      </c>
      <c r="E24" s="13" t="s">
        <v>156</v>
      </c>
      <c r="F24" s="85">
        <v>77</v>
      </c>
      <c r="G24" s="13">
        <v>43</v>
      </c>
      <c r="H24" s="13">
        <v>34</v>
      </c>
      <c r="I24" s="13">
        <v>50</v>
      </c>
      <c r="J24" s="13">
        <v>27</v>
      </c>
      <c r="K24" s="13" t="s">
        <v>157</v>
      </c>
      <c r="L24" s="13">
        <v>69</v>
      </c>
      <c r="M24" s="13">
        <v>54</v>
      </c>
      <c r="N24" s="13">
        <v>6</v>
      </c>
      <c r="O24" s="13">
        <v>23</v>
      </c>
      <c r="P24" s="13" t="s">
        <v>126</v>
      </c>
      <c r="Q24" s="13" t="s">
        <v>126</v>
      </c>
      <c r="R24" s="13" t="s">
        <v>126</v>
      </c>
      <c r="S24" s="13"/>
      <c r="T24" s="102">
        <f>L24/F24</f>
        <v>0.896103896103896</v>
      </c>
      <c r="U24" s="102">
        <f t="shared" ref="U24:U44" si="0">M24/F24</f>
        <v>0.701298701298701</v>
      </c>
      <c r="V24" s="102">
        <f t="shared" ref="V24:V44" si="1">N24/F24</f>
        <v>0.0779220779220779</v>
      </c>
      <c r="W24" s="102">
        <f t="shared" ref="W24:W44" si="2">O24/F24</f>
        <v>0.298701298701299</v>
      </c>
      <c r="X24" s="16"/>
      <c r="Y24" s="13"/>
      <c r="Z24" s="13"/>
      <c r="AA24" s="13"/>
      <c r="AB24" s="13"/>
      <c r="AC24" s="13"/>
      <c r="AD24" s="13"/>
      <c r="AE24" s="13"/>
      <c r="AF24" s="13"/>
      <c r="AG24" s="13"/>
    </row>
    <row r="25" ht="48" customHeight="1" spans="1:24">
      <c r="A25" s="29">
        <v>22</v>
      </c>
      <c r="B25" s="12">
        <v>788</v>
      </c>
      <c r="C25" s="12" t="s">
        <v>158</v>
      </c>
      <c r="D25" s="12" t="s">
        <v>159</v>
      </c>
      <c r="E25" s="12" t="s">
        <v>160</v>
      </c>
      <c r="F25" s="82">
        <v>788</v>
      </c>
      <c r="G25" s="12">
        <v>407</v>
      </c>
      <c r="H25" s="12">
        <v>381</v>
      </c>
      <c r="I25" s="12">
        <v>710</v>
      </c>
      <c r="J25" s="12">
        <v>78</v>
      </c>
      <c r="K25" s="12" t="s">
        <v>126</v>
      </c>
      <c r="L25" s="12">
        <v>636</v>
      </c>
      <c r="M25" s="12">
        <v>506</v>
      </c>
      <c r="N25" s="12">
        <v>91</v>
      </c>
      <c r="O25" s="12" t="s">
        <v>126</v>
      </c>
      <c r="P25" s="12">
        <v>218</v>
      </c>
      <c r="Q25" s="12">
        <v>171</v>
      </c>
      <c r="R25" s="12">
        <v>47</v>
      </c>
      <c r="S25" s="12"/>
      <c r="T25" s="102">
        <f>L25/F25</f>
        <v>0.807106598984772</v>
      </c>
      <c r="U25" s="102">
        <f t="shared" si="0"/>
        <v>0.642131979695431</v>
      </c>
      <c r="V25" s="102">
        <f t="shared" si="1"/>
        <v>0.115482233502538</v>
      </c>
      <c r="W25" s="102"/>
      <c r="X25" s="16"/>
    </row>
    <row r="26" ht="43" spans="1:24">
      <c r="A26" s="29">
        <v>23</v>
      </c>
      <c r="B26" s="12">
        <v>409</v>
      </c>
      <c r="C26" s="83" t="s">
        <v>161</v>
      </c>
      <c r="D26" s="16" t="s">
        <v>162</v>
      </c>
      <c r="E26" s="94" t="s">
        <v>163</v>
      </c>
      <c r="F26" s="82">
        <v>409</v>
      </c>
      <c r="G26" s="12">
        <v>188</v>
      </c>
      <c r="H26" s="12">
        <v>221</v>
      </c>
      <c r="I26" s="12">
        <v>361</v>
      </c>
      <c r="J26" s="12">
        <v>48</v>
      </c>
      <c r="K26" s="12" t="s">
        <v>164</v>
      </c>
      <c r="L26" s="12">
        <v>391</v>
      </c>
      <c r="M26" s="12">
        <v>304</v>
      </c>
      <c r="N26" s="12">
        <v>64</v>
      </c>
      <c r="O26" s="12" t="s">
        <v>126</v>
      </c>
      <c r="P26" s="12" t="s">
        <v>126</v>
      </c>
      <c r="Q26" s="12" t="s">
        <v>126</v>
      </c>
      <c r="R26" s="12" t="s">
        <v>126</v>
      </c>
      <c r="S26" s="12"/>
      <c r="T26" s="102">
        <f>L26/F26</f>
        <v>0.9559902200489</v>
      </c>
      <c r="U26" s="102">
        <f t="shared" si="0"/>
        <v>0.743276283618582</v>
      </c>
      <c r="V26" s="102">
        <f t="shared" si="1"/>
        <v>0.156479217603912</v>
      </c>
      <c r="W26" s="102"/>
      <c r="X26" s="16"/>
    </row>
    <row r="27" s="12" customFormat="1" ht="42" customHeight="1" spans="1:24">
      <c r="A27" s="29">
        <v>24</v>
      </c>
      <c r="B27" s="12">
        <v>564</v>
      </c>
      <c r="C27" s="12" t="s">
        <v>165</v>
      </c>
      <c r="D27" s="12" t="s">
        <v>166</v>
      </c>
      <c r="E27" s="12" t="s">
        <v>167</v>
      </c>
      <c r="F27" s="82">
        <v>564</v>
      </c>
      <c r="G27" s="12">
        <v>284</v>
      </c>
      <c r="H27" s="12">
        <f>F27-G27</f>
        <v>280</v>
      </c>
      <c r="I27" s="12">
        <v>495</v>
      </c>
      <c r="J27" s="12">
        <v>69</v>
      </c>
      <c r="K27" s="12" t="s">
        <v>168</v>
      </c>
      <c r="L27" s="12">
        <v>357</v>
      </c>
      <c r="M27" s="12">
        <v>323</v>
      </c>
      <c r="N27" s="12">
        <v>25</v>
      </c>
      <c r="O27" s="12">
        <v>26</v>
      </c>
      <c r="P27" s="12">
        <v>132</v>
      </c>
      <c r="Q27" s="12">
        <v>95</v>
      </c>
      <c r="R27" s="12">
        <v>37</v>
      </c>
      <c r="T27" s="102">
        <f>L27/F27</f>
        <v>0.632978723404255</v>
      </c>
      <c r="U27" s="102">
        <f t="shared" si="0"/>
        <v>0.572695035460993</v>
      </c>
      <c r="V27" s="102">
        <f t="shared" si="1"/>
        <v>0.0443262411347518</v>
      </c>
      <c r="W27" s="102">
        <f t="shared" si="2"/>
        <v>0.0460992907801418</v>
      </c>
      <c r="X27" s="16"/>
    </row>
    <row r="28" ht="72" customHeight="1" spans="1:31">
      <c r="A28" s="29">
        <v>25</v>
      </c>
      <c r="B28" s="12">
        <v>172</v>
      </c>
      <c r="C28" s="83" t="s">
        <v>169</v>
      </c>
      <c r="D28" s="95" t="s">
        <v>170</v>
      </c>
      <c r="E28" s="12" t="s">
        <v>171</v>
      </c>
      <c r="F28" s="82">
        <v>172</v>
      </c>
      <c r="G28" s="12">
        <v>82</v>
      </c>
      <c r="H28" s="12">
        <v>90</v>
      </c>
      <c r="I28" s="12">
        <v>112</v>
      </c>
      <c r="J28" s="12">
        <v>60</v>
      </c>
      <c r="K28" s="12" t="s">
        <v>172</v>
      </c>
      <c r="L28" s="12">
        <v>109</v>
      </c>
      <c r="M28" s="12">
        <v>95</v>
      </c>
      <c r="N28" s="12">
        <v>38</v>
      </c>
      <c r="O28" s="12" t="s">
        <v>126</v>
      </c>
      <c r="P28" s="12">
        <v>95</v>
      </c>
      <c r="Q28" s="12">
        <v>57</v>
      </c>
      <c r="R28" s="12">
        <v>38</v>
      </c>
      <c r="S28" s="12"/>
      <c r="T28" s="102">
        <f>L28/F28</f>
        <v>0.633720930232558</v>
      </c>
      <c r="U28" s="102">
        <f t="shared" si="0"/>
        <v>0.552325581395349</v>
      </c>
      <c r="V28" s="102">
        <f t="shared" si="1"/>
        <v>0.22093023255814</v>
      </c>
      <c r="W28" s="102"/>
      <c r="X28" s="16"/>
      <c r="Y28" s="12"/>
      <c r="Z28" s="12"/>
      <c r="AA28" s="12"/>
      <c r="AB28" s="12"/>
      <c r="AC28" s="12"/>
      <c r="AD28" s="12"/>
      <c r="AE28" s="12"/>
    </row>
    <row r="29" ht="63" customHeight="1" spans="1:24">
      <c r="A29" s="29">
        <v>26</v>
      </c>
      <c r="B29" s="12">
        <v>232</v>
      </c>
      <c r="C29" s="83" t="s">
        <v>173</v>
      </c>
      <c r="D29" s="95" t="s">
        <v>174</v>
      </c>
      <c r="E29" s="12" t="s">
        <v>126</v>
      </c>
      <c r="F29" s="82">
        <v>232</v>
      </c>
      <c r="G29" s="12" t="s">
        <v>126</v>
      </c>
      <c r="H29" s="12" t="s">
        <v>126</v>
      </c>
      <c r="I29" s="12">
        <v>102</v>
      </c>
      <c r="J29" s="12">
        <v>130</v>
      </c>
      <c r="K29" s="12" t="s">
        <v>175</v>
      </c>
      <c r="L29" s="12" t="s">
        <v>126</v>
      </c>
      <c r="M29" s="12" t="s">
        <v>126</v>
      </c>
      <c r="N29" s="12" t="s">
        <v>126</v>
      </c>
      <c r="O29" s="12" t="s">
        <v>126</v>
      </c>
      <c r="P29" s="12">
        <v>133</v>
      </c>
      <c r="Q29" s="12">
        <v>36</v>
      </c>
      <c r="R29" s="12">
        <f>P29-Q29</f>
        <v>97</v>
      </c>
      <c r="S29" s="12"/>
      <c r="T29" s="102"/>
      <c r="U29" s="102"/>
      <c r="V29" s="102"/>
      <c r="W29" s="102"/>
      <c r="X29" s="16"/>
    </row>
    <row r="30" ht="55" customHeight="1" spans="1:38">
      <c r="A30" s="29">
        <v>27</v>
      </c>
      <c r="B30" s="16">
        <v>671</v>
      </c>
      <c r="C30" s="16" t="s">
        <v>176</v>
      </c>
      <c r="D30" s="16" t="s">
        <v>177</v>
      </c>
      <c r="E30" s="16" t="s">
        <v>178</v>
      </c>
      <c r="F30" s="15">
        <v>655</v>
      </c>
      <c r="G30" s="16">
        <v>367</v>
      </c>
      <c r="H30" s="16">
        <v>288</v>
      </c>
      <c r="I30" s="16">
        <v>583</v>
      </c>
      <c r="J30" s="16">
        <v>72</v>
      </c>
      <c r="K30" s="16" t="s">
        <v>179</v>
      </c>
      <c r="L30" s="16" t="s">
        <v>126</v>
      </c>
      <c r="M30" s="16" t="s">
        <v>126</v>
      </c>
      <c r="N30" s="16" t="s">
        <v>126</v>
      </c>
      <c r="O30" s="16" t="s">
        <v>126</v>
      </c>
      <c r="P30" s="16" t="s">
        <v>126</v>
      </c>
      <c r="Q30" s="16" t="s">
        <v>126</v>
      </c>
      <c r="R30" s="16" t="s">
        <v>126</v>
      </c>
      <c r="S30" s="16"/>
      <c r="T30" s="102"/>
      <c r="U30" s="102"/>
      <c r="V30" s="102"/>
      <c r="W30" s="102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ht="43" customHeight="1" spans="1:38">
      <c r="A31" s="29">
        <v>28</v>
      </c>
      <c r="B31" s="16">
        <v>1168</v>
      </c>
      <c r="C31" s="16" t="s">
        <v>180</v>
      </c>
      <c r="D31" s="12" t="s">
        <v>181</v>
      </c>
      <c r="E31" s="16" t="s">
        <v>182</v>
      </c>
      <c r="F31" s="16">
        <v>1168</v>
      </c>
      <c r="G31" s="16">
        <v>560</v>
      </c>
      <c r="H31" s="16">
        <f>F31-G31</f>
        <v>608</v>
      </c>
      <c r="I31" s="16">
        <v>1020</v>
      </c>
      <c r="J31" s="16">
        <v>148</v>
      </c>
      <c r="K31" s="16" t="s">
        <v>183</v>
      </c>
      <c r="L31" s="16">
        <v>807</v>
      </c>
      <c r="M31" s="16">
        <v>575</v>
      </c>
      <c r="N31" s="16">
        <v>93</v>
      </c>
      <c r="O31" s="16">
        <v>78</v>
      </c>
      <c r="P31" s="16">
        <v>245</v>
      </c>
      <c r="Q31" s="16">
        <v>172</v>
      </c>
      <c r="R31" s="16">
        <v>73</v>
      </c>
      <c r="S31" s="16"/>
      <c r="T31" s="102">
        <f>L31/F31</f>
        <v>0.690924657534247</v>
      </c>
      <c r="U31" s="102">
        <f t="shared" si="0"/>
        <v>0.492294520547945</v>
      </c>
      <c r="V31" s="102">
        <f t="shared" si="1"/>
        <v>0.0796232876712329</v>
      </c>
      <c r="W31" s="102">
        <f t="shared" si="2"/>
        <v>0.0667808219178082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ht="66" customHeight="1" spans="1:38">
      <c r="A32" s="29">
        <v>29</v>
      </c>
      <c r="B32" s="16">
        <v>456</v>
      </c>
      <c r="C32" s="83" t="s">
        <v>184</v>
      </c>
      <c r="D32" s="95" t="s">
        <v>185</v>
      </c>
      <c r="E32" s="16" t="s">
        <v>186</v>
      </c>
      <c r="F32" s="16">
        <v>456</v>
      </c>
      <c r="G32" s="16">
        <v>211</v>
      </c>
      <c r="H32" s="16">
        <v>245</v>
      </c>
      <c r="I32" s="16">
        <v>205</v>
      </c>
      <c r="J32" s="16">
        <v>251</v>
      </c>
      <c r="K32" s="16" t="s">
        <v>187</v>
      </c>
      <c r="L32" s="16">
        <v>297</v>
      </c>
      <c r="M32" s="16">
        <v>241</v>
      </c>
      <c r="N32" s="16">
        <v>153</v>
      </c>
      <c r="O32" s="16">
        <v>102</v>
      </c>
      <c r="P32" s="16" t="s">
        <v>126</v>
      </c>
      <c r="Q32" s="16" t="s">
        <v>126</v>
      </c>
      <c r="R32" s="16" t="s">
        <v>126</v>
      </c>
      <c r="S32" s="16"/>
      <c r="T32" s="102">
        <f t="shared" ref="T32:T44" si="3">L32/F32</f>
        <v>0.651315789473684</v>
      </c>
      <c r="U32" s="102">
        <f t="shared" si="0"/>
        <v>0.528508771929825</v>
      </c>
      <c r="V32" s="102">
        <f t="shared" si="1"/>
        <v>0.335526315789474</v>
      </c>
      <c r="W32" s="102">
        <f t="shared" si="2"/>
        <v>0.223684210526316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ht="43" customHeight="1" spans="1:23">
      <c r="A33" s="29">
        <v>30</v>
      </c>
      <c r="B33" s="16">
        <v>625</v>
      </c>
      <c r="C33" s="16" t="s">
        <v>188</v>
      </c>
      <c r="D33" s="16" t="s">
        <v>189</v>
      </c>
      <c r="E33" s="16" t="s">
        <v>190</v>
      </c>
      <c r="F33" s="16">
        <v>625</v>
      </c>
      <c r="G33" s="16">
        <v>329</v>
      </c>
      <c r="H33" s="16">
        <v>296</v>
      </c>
      <c r="I33" s="16">
        <v>561</v>
      </c>
      <c r="J33" s="16">
        <v>64</v>
      </c>
      <c r="K33" s="16" t="s">
        <v>191</v>
      </c>
      <c r="L33" s="16">
        <v>412</v>
      </c>
      <c r="M33" s="16">
        <v>344</v>
      </c>
      <c r="N33" s="16" t="s">
        <v>126</v>
      </c>
      <c r="O33" s="16" t="s">
        <v>126</v>
      </c>
      <c r="P33" s="16" t="s">
        <v>126</v>
      </c>
      <c r="Q33" s="16" t="s">
        <v>126</v>
      </c>
      <c r="R33" s="16" t="s">
        <v>126</v>
      </c>
      <c r="T33" s="102">
        <f t="shared" si="3"/>
        <v>0.6592</v>
      </c>
      <c r="U33" s="102">
        <f t="shared" si="0"/>
        <v>0.5504</v>
      </c>
      <c r="V33" s="102"/>
      <c r="W33" s="102"/>
    </row>
    <row r="34" ht="72.5" customHeight="1" spans="1:23">
      <c r="A34" s="29">
        <v>31</v>
      </c>
      <c r="B34" s="16">
        <v>333</v>
      </c>
      <c r="C34" s="16" t="s">
        <v>192</v>
      </c>
      <c r="D34" s="16" t="s">
        <v>193</v>
      </c>
      <c r="E34" s="16" t="s">
        <v>194</v>
      </c>
      <c r="F34" s="16">
        <v>333</v>
      </c>
      <c r="G34" s="16">
        <v>161</v>
      </c>
      <c r="H34" s="16">
        <v>172</v>
      </c>
      <c r="I34" s="16">
        <v>307</v>
      </c>
      <c r="J34" s="16">
        <v>26</v>
      </c>
      <c r="K34" s="16" t="s">
        <v>195</v>
      </c>
      <c r="L34" s="16">
        <v>273</v>
      </c>
      <c r="M34" s="16">
        <v>137</v>
      </c>
      <c r="N34" s="16">
        <v>26</v>
      </c>
      <c r="O34" s="16">
        <v>4</v>
      </c>
      <c r="P34" s="16">
        <v>107</v>
      </c>
      <c r="Q34" s="16">
        <v>91</v>
      </c>
      <c r="R34" s="16">
        <v>16</v>
      </c>
      <c r="S34" s="16"/>
      <c r="T34" s="102">
        <f t="shared" si="3"/>
        <v>0.81981981981982</v>
      </c>
      <c r="U34" s="102">
        <f t="shared" si="0"/>
        <v>0.411411411411411</v>
      </c>
      <c r="V34" s="102">
        <f t="shared" si="1"/>
        <v>0.0780780780780781</v>
      </c>
      <c r="W34" s="102">
        <f t="shared" si="2"/>
        <v>0.012012012012012</v>
      </c>
    </row>
    <row r="35" ht="57" spans="1:32">
      <c r="A35" s="29">
        <v>32</v>
      </c>
      <c r="B35" s="16">
        <v>365</v>
      </c>
      <c r="C35" s="16" t="s">
        <v>196</v>
      </c>
      <c r="D35" s="95" t="s">
        <v>197</v>
      </c>
      <c r="E35" s="16" t="s">
        <v>198</v>
      </c>
      <c r="F35" s="16">
        <v>365</v>
      </c>
      <c r="G35" s="16">
        <v>176</v>
      </c>
      <c r="H35" s="16">
        <f>F35-G35</f>
        <v>189</v>
      </c>
      <c r="I35" s="16">
        <v>339</v>
      </c>
      <c r="J35" s="16">
        <v>26</v>
      </c>
      <c r="K35" s="16" t="s">
        <v>199</v>
      </c>
      <c r="L35" s="16">
        <v>221</v>
      </c>
      <c r="M35" s="16">
        <v>194</v>
      </c>
      <c r="N35" s="16">
        <v>1</v>
      </c>
      <c r="O35" s="16">
        <v>13</v>
      </c>
      <c r="P35" s="16" t="s">
        <v>126</v>
      </c>
      <c r="Q35" s="16" t="s">
        <v>126</v>
      </c>
      <c r="R35" s="16" t="s">
        <v>126</v>
      </c>
      <c r="S35" s="16"/>
      <c r="T35" s="102">
        <f t="shared" si="3"/>
        <v>0.605479452054794</v>
      </c>
      <c r="U35" s="102">
        <f t="shared" si="0"/>
        <v>0.531506849315069</v>
      </c>
      <c r="V35" s="102">
        <f t="shared" si="1"/>
        <v>0.00273972602739726</v>
      </c>
      <c r="W35" s="102">
        <f t="shared" si="2"/>
        <v>0.0356164383561644</v>
      </c>
      <c r="X35" s="16"/>
      <c r="Y35" s="16"/>
      <c r="Z35" s="16"/>
      <c r="AA35" s="16"/>
      <c r="AB35" s="16"/>
      <c r="AC35" s="16"/>
      <c r="AD35" s="16"/>
      <c r="AE35" s="16"/>
      <c r="AF35" s="16"/>
    </row>
    <row r="36" ht="74" customHeight="1" spans="1:32">
      <c r="A36" s="29">
        <v>33</v>
      </c>
      <c r="B36" s="16">
        <v>1007</v>
      </c>
      <c r="C36" s="83" t="s">
        <v>200</v>
      </c>
      <c r="D36" s="96" t="s">
        <v>201</v>
      </c>
      <c r="E36" s="16" t="s">
        <v>202</v>
      </c>
      <c r="F36" s="16">
        <v>1007</v>
      </c>
      <c r="G36" s="16">
        <v>493</v>
      </c>
      <c r="H36" s="16">
        <f>F36-G36</f>
        <v>514</v>
      </c>
      <c r="I36" s="16">
        <v>720</v>
      </c>
      <c r="J36" s="16">
        <v>287</v>
      </c>
      <c r="K36" s="16" t="s">
        <v>203</v>
      </c>
      <c r="L36" s="16">
        <v>753</v>
      </c>
      <c r="M36" s="16">
        <v>653</v>
      </c>
      <c r="N36" s="16">
        <v>24</v>
      </c>
      <c r="O36" s="16">
        <v>363</v>
      </c>
      <c r="P36" s="16">
        <v>364</v>
      </c>
      <c r="Q36" s="16">
        <v>195</v>
      </c>
      <c r="R36" s="16">
        <v>169</v>
      </c>
      <c r="S36" s="16"/>
      <c r="T36" s="102">
        <f t="shared" si="3"/>
        <v>0.747765640516385</v>
      </c>
      <c r="U36" s="102">
        <f t="shared" si="0"/>
        <v>0.648460774577954</v>
      </c>
      <c r="V36" s="102">
        <f t="shared" si="1"/>
        <v>0.0238331678252234</v>
      </c>
      <c r="W36" s="102">
        <f t="shared" si="2"/>
        <v>0.360476663356504</v>
      </c>
      <c r="X36" s="16"/>
      <c r="Y36" s="16"/>
      <c r="Z36" s="16"/>
      <c r="AA36" s="16"/>
      <c r="AB36" s="16"/>
      <c r="AC36" s="16"/>
      <c r="AD36" s="16"/>
      <c r="AE36" s="16"/>
      <c r="AF36" s="16"/>
    </row>
    <row r="37" ht="80" customHeight="1" spans="1:23">
      <c r="A37" s="29">
        <v>34</v>
      </c>
      <c r="B37" s="16">
        <v>663</v>
      </c>
      <c r="C37" s="83" t="s">
        <v>204</v>
      </c>
      <c r="D37" s="16" t="s">
        <v>205</v>
      </c>
      <c r="E37" s="16" t="s">
        <v>206</v>
      </c>
      <c r="F37" s="16">
        <v>663</v>
      </c>
      <c r="G37" s="16">
        <v>321</v>
      </c>
      <c r="H37" s="16">
        <v>342</v>
      </c>
      <c r="I37" s="16">
        <v>254</v>
      </c>
      <c r="J37" s="16">
        <v>409</v>
      </c>
      <c r="K37" s="16" t="s">
        <v>207</v>
      </c>
      <c r="L37" s="16">
        <v>527</v>
      </c>
      <c r="M37" s="16">
        <v>410</v>
      </c>
      <c r="N37" s="16">
        <v>63</v>
      </c>
      <c r="O37" s="16">
        <v>161</v>
      </c>
      <c r="P37" s="16" t="s">
        <v>126</v>
      </c>
      <c r="Q37" s="16" t="s">
        <v>126</v>
      </c>
      <c r="R37" s="16" t="s">
        <v>126</v>
      </c>
      <c r="T37" s="102">
        <f t="shared" si="3"/>
        <v>0.794871794871795</v>
      </c>
      <c r="U37" s="102">
        <f t="shared" si="0"/>
        <v>0.618401206636501</v>
      </c>
      <c r="V37" s="102">
        <f t="shared" si="1"/>
        <v>0.0950226244343891</v>
      </c>
      <c r="W37" s="102">
        <f t="shared" si="2"/>
        <v>0.242835595776772</v>
      </c>
    </row>
    <row r="38" ht="64.5" spans="1:35">
      <c r="A38" s="29">
        <v>35</v>
      </c>
      <c r="B38" s="16">
        <v>41</v>
      </c>
      <c r="C38" s="16" t="s">
        <v>208</v>
      </c>
      <c r="D38" s="16" t="s">
        <v>209</v>
      </c>
      <c r="E38" s="16" t="s">
        <v>210</v>
      </c>
      <c r="F38" s="16">
        <v>41</v>
      </c>
      <c r="G38" s="16">
        <v>23</v>
      </c>
      <c r="H38" s="16">
        <v>18</v>
      </c>
      <c r="I38" s="16">
        <v>33</v>
      </c>
      <c r="J38" s="16">
        <v>8</v>
      </c>
      <c r="K38" s="16" t="s">
        <v>211</v>
      </c>
      <c r="L38" s="16">
        <v>32</v>
      </c>
      <c r="M38" s="16">
        <v>29</v>
      </c>
      <c r="N38" s="16">
        <v>3</v>
      </c>
      <c r="O38" s="16">
        <v>8</v>
      </c>
      <c r="P38" s="16" t="s">
        <v>126</v>
      </c>
      <c r="Q38" s="16" t="s">
        <v>126</v>
      </c>
      <c r="R38" s="16" t="s">
        <v>126</v>
      </c>
      <c r="S38" s="16"/>
      <c r="T38" s="102">
        <f t="shared" si="3"/>
        <v>0.780487804878049</v>
      </c>
      <c r="U38" s="102">
        <f t="shared" si="0"/>
        <v>0.707317073170732</v>
      </c>
      <c r="V38" s="102">
        <f t="shared" si="1"/>
        <v>0.0731707317073171</v>
      </c>
      <c r="W38" s="102">
        <f t="shared" si="2"/>
        <v>0.195121951219512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ht="48" customHeight="1" spans="1:35">
      <c r="A39" s="29">
        <v>36</v>
      </c>
      <c r="B39" s="16">
        <v>56</v>
      </c>
      <c r="C39" s="16" t="s">
        <v>212</v>
      </c>
      <c r="D39" s="16" t="s">
        <v>213</v>
      </c>
      <c r="E39" s="16" t="s">
        <v>106</v>
      </c>
      <c r="F39" s="16">
        <v>56</v>
      </c>
      <c r="G39" s="16">
        <v>24</v>
      </c>
      <c r="H39" s="16">
        <v>32</v>
      </c>
      <c r="I39" s="16">
        <v>45</v>
      </c>
      <c r="J39" s="16">
        <v>11</v>
      </c>
      <c r="K39" s="16" t="s">
        <v>214</v>
      </c>
      <c r="L39" s="16">
        <v>42</v>
      </c>
      <c r="M39" s="16">
        <v>34</v>
      </c>
      <c r="N39" s="16">
        <v>6</v>
      </c>
      <c r="O39" s="16">
        <v>15</v>
      </c>
      <c r="P39" s="16">
        <v>26</v>
      </c>
      <c r="Q39" s="16">
        <v>18</v>
      </c>
      <c r="R39" s="16">
        <v>8</v>
      </c>
      <c r="S39" s="16"/>
      <c r="T39" s="102">
        <f t="shared" si="3"/>
        <v>0.75</v>
      </c>
      <c r="U39" s="102">
        <f t="shared" si="0"/>
        <v>0.607142857142857</v>
      </c>
      <c r="V39" s="102">
        <f t="shared" si="1"/>
        <v>0.107142857142857</v>
      </c>
      <c r="W39" s="102">
        <f t="shared" si="2"/>
        <v>0.267857142857143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ht="53" customHeight="1" spans="1:35">
      <c r="A40" s="29">
        <v>37</v>
      </c>
      <c r="B40" s="16">
        <v>78</v>
      </c>
      <c r="C40" s="16" t="s">
        <v>215</v>
      </c>
      <c r="D40" s="16" t="s">
        <v>216</v>
      </c>
      <c r="E40" s="16" t="s">
        <v>217</v>
      </c>
      <c r="F40" s="16">
        <v>78</v>
      </c>
      <c r="G40" s="16">
        <v>60</v>
      </c>
      <c r="H40" s="16">
        <v>18</v>
      </c>
      <c r="I40" s="16">
        <v>72</v>
      </c>
      <c r="J40" s="16">
        <v>6</v>
      </c>
      <c r="K40" s="16" t="s">
        <v>218</v>
      </c>
      <c r="L40" s="16">
        <v>63</v>
      </c>
      <c r="M40" s="16">
        <v>36</v>
      </c>
      <c r="N40" s="16">
        <v>4</v>
      </c>
      <c r="O40" s="16">
        <v>8</v>
      </c>
      <c r="P40" s="16" t="s">
        <v>126</v>
      </c>
      <c r="Q40" s="16" t="s">
        <v>126</v>
      </c>
      <c r="R40" s="16" t="s">
        <v>126</v>
      </c>
      <c r="S40" s="16"/>
      <c r="T40" s="102">
        <f t="shared" si="3"/>
        <v>0.807692307692308</v>
      </c>
      <c r="U40" s="102">
        <f t="shared" si="0"/>
        <v>0.461538461538462</v>
      </c>
      <c r="V40" s="102">
        <f t="shared" si="1"/>
        <v>0.0512820512820513</v>
      </c>
      <c r="W40" s="102">
        <f t="shared" si="2"/>
        <v>0.102564102564103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ht="43" spans="1:35">
      <c r="A41" s="29">
        <v>38</v>
      </c>
      <c r="B41" s="16">
        <v>108</v>
      </c>
      <c r="C41" s="83" t="s">
        <v>219</v>
      </c>
      <c r="D41" s="16" t="s">
        <v>220</v>
      </c>
      <c r="E41" s="16" t="s">
        <v>221</v>
      </c>
      <c r="F41" s="16">
        <v>108</v>
      </c>
      <c r="G41" s="16">
        <v>43</v>
      </c>
      <c r="H41" s="16">
        <v>65</v>
      </c>
      <c r="I41" s="16">
        <v>83</v>
      </c>
      <c r="J41" s="16">
        <v>25</v>
      </c>
      <c r="K41" s="16" t="s">
        <v>222</v>
      </c>
      <c r="L41" s="16">
        <v>80</v>
      </c>
      <c r="M41" s="16">
        <v>84</v>
      </c>
      <c r="N41" s="16">
        <v>28</v>
      </c>
      <c r="O41" s="16">
        <v>15</v>
      </c>
      <c r="P41" s="16">
        <v>25</v>
      </c>
      <c r="Q41" s="16">
        <v>12</v>
      </c>
      <c r="R41" s="16">
        <v>13</v>
      </c>
      <c r="S41" s="16"/>
      <c r="T41" s="102">
        <f t="shared" si="3"/>
        <v>0.740740740740741</v>
      </c>
      <c r="U41" s="102">
        <f t="shared" si="0"/>
        <v>0.777777777777778</v>
      </c>
      <c r="V41" s="102">
        <f t="shared" si="1"/>
        <v>0.259259259259259</v>
      </c>
      <c r="W41" s="102">
        <f t="shared" si="2"/>
        <v>0.138888888888889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ht="49" customHeight="1" spans="1:35">
      <c r="A42" s="29">
        <v>39</v>
      </c>
      <c r="B42" s="16">
        <v>293</v>
      </c>
      <c r="C42" s="83" t="s">
        <v>223</v>
      </c>
      <c r="D42" s="16" t="s">
        <v>224</v>
      </c>
      <c r="E42" s="16" t="s">
        <v>225</v>
      </c>
      <c r="F42" s="16">
        <v>293</v>
      </c>
      <c r="G42" s="16">
        <v>135</v>
      </c>
      <c r="H42" s="16">
        <v>158</v>
      </c>
      <c r="I42" s="16">
        <v>207</v>
      </c>
      <c r="J42" s="16">
        <v>86</v>
      </c>
      <c r="K42" s="16" t="s">
        <v>226</v>
      </c>
      <c r="L42" s="16">
        <v>102</v>
      </c>
      <c r="M42" s="16">
        <v>148</v>
      </c>
      <c r="N42" s="16" t="s">
        <v>126</v>
      </c>
      <c r="O42" s="16" t="s">
        <v>126</v>
      </c>
      <c r="P42" s="16">
        <v>178</v>
      </c>
      <c r="Q42" s="16">
        <v>108</v>
      </c>
      <c r="R42" s="16">
        <v>70</v>
      </c>
      <c r="S42" s="16"/>
      <c r="T42" s="102">
        <f t="shared" si="3"/>
        <v>0.348122866894198</v>
      </c>
      <c r="U42" s="102">
        <f t="shared" si="0"/>
        <v>0.505119453924915</v>
      </c>
      <c r="V42" s="102"/>
      <c r="W42" s="102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ht="48" customHeight="1" spans="1:23">
      <c r="A43" s="29">
        <v>40</v>
      </c>
      <c r="B43" s="16">
        <v>64</v>
      </c>
      <c r="C43" s="16" t="s">
        <v>227</v>
      </c>
      <c r="D43" s="16" t="s">
        <v>228</v>
      </c>
      <c r="E43" s="16" t="s">
        <v>229</v>
      </c>
      <c r="F43" s="16">
        <v>64</v>
      </c>
      <c r="G43" s="16">
        <v>37</v>
      </c>
      <c r="H43" s="16">
        <v>27</v>
      </c>
      <c r="I43" s="16">
        <v>43</v>
      </c>
      <c r="J43" s="16">
        <v>21</v>
      </c>
      <c r="K43" s="16" t="s">
        <v>230</v>
      </c>
      <c r="L43" s="16" t="s">
        <v>126</v>
      </c>
      <c r="M43" s="16" t="s">
        <v>126</v>
      </c>
      <c r="N43" s="16" t="s">
        <v>126</v>
      </c>
      <c r="O43" s="16" t="s">
        <v>126</v>
      </c>
      <c r="P43" s="16" t="s">
        <v>126</v>
      </c>
      <c r="Q43" s="16" t="s">
        <v>126</v>
      </c>
      <c r="R43" s="16" t="s">
        <v>126</v>
      </c>
      <c r="S43" s="16"/>
      <c r="T43" s="102"/>
      <c r="U43" s="102"/>
      <c r="V43" s="102"/>
      <c r="W43" s="102"/>
    </row>
    <row r="44" s="16" customFormat="1" ht="68" customHeight="1" spans="1:23">
      <c r="A44" s="29">
        <v>41</v>
      </c>
      <c r="B44" s="16">
        <v>85</v>
      </c>
      <c r="C44" s="83" t="s">
        <v>231</v>
      </c>
      <c r="D44" s="16" t="s">
        <v>232</v>
      </c>
      <c r="E44" s="16" t="s">
        <v>233</v>
      </c>
      <c r="F44" s="16">
        <v>85</v>
      </c>
      <c r="G44" s="16">
        <v>45</v>
      </c>
      <c r="H44" s="16">
        <v>40</v>
      </c>
      <c r="I44" s="16">
        <v>39</v>
      </c>
      <c r="J44" s="16">
        <v>46</v>
      </c>
      <c r="K44" s="16" t="s">
        <v>234</v>
      </c>
      <c r="L44" s="16">
        <v>76</v>
      </c>
      <c r="M44" s="16">
        <v>65</v>
      </c>
      <c r="N44" s="16">
        <v>36</v>
      </c>
      <c r="O44" s="16">
        <v>8</v>
      </c>
      <c r="P44" s="16" t="s">
        <v>126</v>
      </c>
      <c r="Q44" s="16" t="s">
        <v>126</v>
      </c>
      <c r="R44" s="16" t="s">
        <v>126</v>
      </c>
      <c r="T44" s="102">
        <f t="shared" si="3"/>
        <v>0.894117647058824</v>
      </c>
      <c r="U44" s="102">
        <f t="shared" si="0"/>
        <v>0.764705882352941</v>
      </c>
      <c r="V44" s="102">
        <f t="shared" si="1"/>
        <v>0.423529411764706</v>
      </c>
      <c r="W44" s="102">
        <f t="shared" si="2"/>
        <v>0.0941176470588235</v>
      </c>
    </row>
    <row r="45" spans="4:6">
      <c r="D45" s="16"/>
      <c r="E45" s="97" t="s">
        <v>235</v>
      </c>
      <c r="F45" s="97">
        <f>SUM(F4:F44)</f>
        <v>12526</v>
      </c>
    </row>
  </sheetData>
  <mergeCells count="8">
    <mergeCell ref="C1:R1"/>
    <mergeCell ref="F2:J2"/>
    <mergeCell ref="L2:O2"/>
    <mergeCell ref="P2:R2"/>
    <mergeCell ref="C2:C3"/>
    <mergeCell ref="D2:D3"/>
    <mergeCell ref="E2:E3"/>
    <mergeCell ref="K2:K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M56"/>
  <sheetViews>
    <sheetView zoomScale="70" zoomScaleNormal="70" topLeftCell="A19" workbookViewId="0">
      <selection activeCell="L42" sqref="L42"/>
    </sheetView>
  </sheetViews>
  <sheetFormatPr defaultColWidth="9" defaultRowHeight="14"/>
  <cols>
    <col min="1" max="1" width="10.3333333333333" customWidth="1"/>
    <col min="2" max="2" width="12.8333333333333" customWidth="1"/>
    <col min="4" max="4" width="19.3333333333333" customWidth="1"/>
    <col min="5" max="5" width="10.8333333333333" customWidth="1"/>
    <col min="6" max="6" width="10.0833333333333" customWidth="1"/>
    <col min="9" max="9" width="13.8333333333333" customWidth="1"/>
    <col min="10" max="10" width="16.1666666666667" customWidth="1"/>
    <col min="11" max="11" width="22.25" customWidth="1"/>
    <col min="12" max="12" width="15.5833333333333" customWidth="1"/>
  </cols>
  <sheetData>
    <row r="3" ht="22.5" spans="3:8">
      <c r="C3" s="7" t="s">
        <v>236</v>
      </c>
      <c r="D3" s="7"/>
      <c r="E3" s="7" t="s">
        <v>17</v>
      </c>
      <c r="F3" s="7"/>
      <c r="G3" s="7" t="s">
        <v>16</v>
      </c>
      <c r="H3" s="7"/>
    </row>
    <row r="4" ht="16.5" spans="3:8">
      <c r="C4">
        <v>1</v>
      </c>
      <c r="D4" s="3" t="s">
        <v>237</v>
      </c>
      <c r="E4">
        <v>2</v>
      </c>
      <c r="F4">
        <v>5</v>
      </c>
      <c r="G4">
        <v>4</v>
      </c>
      <c r="H4">
        <v>8</v>
      </c>
    </row>
    <row r="5" ht="16.5" spans="3:8">
      <c r="C5">
        <v>2</v>
      </c>
      <c r="D5" s="3" t="s">
        <v>238</v>
      </c>
      <c r="E5">
        <v>4</v>
      </c>
      <c r="F5">
        <v>6</v>
      </c>
      <c r="G5">
        <v>2</v>
      </c>
      <c r="H5">
        <v>8</v>
      </c>
    </row>
    <row r="6" ht="16.5" spans="3:8">
      <c r="C6">
        <v>3</v>
      </c>
      <c r="D6" s="3" t="s">
        <v>239</v>
      </c>
      <c r="E6">
        <v>17</v>
      </c>
      <c r="F6">
        <v>24</v>
      </c>
      <c r="G6">
        <v>1</v>
      </c>
      <c r="H6">
        <v>3</v>
      </c>
    </row>
    <row r="7" ht="16.5" spans="3:8">
      <c r="C7">
        <v>4</v>
      </c>
      <c r="D7" s="3" t="s">
        <v>240</v>
      </c>
      <c r="E7">
        <v>11</v>
      </c>
      <c r="F7">
        <v>16</v>
      </c>
      <c r="G7">
        <v>5</v>
      </c>
      <c r="H7">
        <v>11</v>
      </c>
    </row>
    <row r="8" ht="16.5" spans="3:8">
      <c r="C8">
        <v>5</v>
      </c>
      <c r="D8" s="3" t="s">
        <v>241</v>
      </c>
      <c r="E8">
        <v>10</v>
      </c>
      <c r="F8">
        <v>27</v>
      </c>
      <c r="G8">
        <v>16</v>
      </c>
      <c r="H8">
        <v>39</v>
      </c>
    </row>
    <row r="9" ht="16.5" spans="3:8">
      <c r="C9">
        <v>6</v>
      </c>
      <c r="D9" s="3" t="s">
        <v>242</v>
      </c>
      <c r="E9">
        <v>21</v>
      </c>
      <c r="F9">
        <v>26</v>
      </c>
      <c r="G9">
        <v>22</v>
      </c>
      <c r="H9">
        <v>38</v>
      </c>
    </row>
    <row r="10" ht="16.5" spans="3:8">
      <c r="C10">
        <v>7</v>
      </c>
      <c r="D10" s="3" t="s">
        <v>243</v>
      </c>
      <c r="E10">
        <v>5</v>
      </c>
      <c r="F10">
        <v>17</v>
      </c>
      <c r="G10">
        <v>5</v>
      </c>
      <c r="H10">
        <v>29</v>
      </c>
    </row>
    <row r="11" ht="16.5" spans="3:8">
      <c r="C11">
        <v>8</v>
      </c>
      <c r="D11" s="3" t="s">
        <v>244</v>
      </c>
      <c r="E11">
        <v>2</v>
      </c>
      <c r="F11">
        <v>11</v>
      </c>
      <c r="G11">
        <v>3</v>
      </c>
      <c r="H11">
        <v>4</v>
      </c>
    </row>
    <row r="12" ht="16.5" spans="3:8">
      <c r="C12">
        <v>9</v>
      </c>
      <c r="D12" s="3" t="s">
        <v>245</v>
      </c>
      <c r="E12">
        <v>22</v>
      </c>
      <c r="G12">
        <v>20</v>
      </c>
      <c r="H12" s="3">
        <v>82</v>
      </c>
    </row>
    <row r="13" ht="16.5" spans="3:8">
      <c r="C13">
        <v>10</v>
      </c>
      <c r="D13" s="3" t="s">
        <v>73</v>
      </c>
      <c r="E13">
        <v>4</v>
      </c>
      <c r="G13">
        <v>21</v>
      </c>
      <c r="H13" s="3">
        <v>192</v>
      </c>
    </row>
    <row r="15" spans="9:10">
      <c r="I15" s="61" t="s">
        <v>246</v>
      </c>
      <c r="J15" s="61" t="s">
        <v>247</v>
      </c>
    </row>
    <row r="16" ht="22.5" spans="2:12">
      <c r="B16" s="4" t="s">
        <v>248</v>
      </c>
      <c r="C16" s="42" t="s">
        <v>236</v>
      </c>
      <c r="D16" s="42"/>
      <c r="E16" s="7" t="s">
        <v>17</v>
      </c>
      <c r="F16" s="7"/>
      <c r="G16" s="7" t="s">
        <v>16</v>
      </c>
      <c r="H16" s="7"/>
      <c r="I16" s="7" t="s">
        <v>249</v>
      </c>
      <c r="J16" s="7"/>
      <c r="K16" s="12" t="s">
        <v>250</v>
      </c>
      <c r="L16" s="12" t="s">
        <v>251</v>
      </c>
    </row>
    <row r="17" ht="16.5" spans="1:12">
      <c r="A17" s="43">
        <v>463</v>
      </c>
      <c r="B17" s="44" t="s">
        <v>22</v>
      </c>
      <c r="C17">
        <v>9</v>
      </c>
      <c r="D17" s="9" t="s">
        <v>22</v>
      </c>
      <c r="E17" s="9">
        <v>53</v>
      </c>
      <c r="F17" s="9">
        <v>181</v>
      </c>
      <c r="G17" s="9">
        <v>54</v>
      </c>
      <c r="H17" s="9">
        <v>282</v>
      </c>
      <c r="I17" s="52" t="s">
        <v>252</v>
      </c>
      <c r="J17" s="62"/>
      <c r="K17" s="9">
        <f t="shared" ref="K17:K31" si="0">E17+G17</f>
        <v>107</v>
      </c>
      <c r="L17" s="9">
        <f>H17+F17</f>
        <v>463</v>
      </c>
    </row>
    <row r="18" ht="16.5" spans="1:12">
      <c r="A18" s="43">
        <v>79</v>
      </c>
      <c r="B18" s="44" t="s">
        <v>26</v>
      </c>
      <c r="C18">
        <v>8</v>
      </c>
      <c r="D18" s="9" t="s">
        <v>26</v>
      </c>
      <c r="E18" s="9">
        <v>11</v>
      </c>
      <c r="F18" s="9">
        <v>24</v>
      </c>
      <c r="G18" s="9">
        <v>5</v>
      </c>
      <c r="H18" s="9">
        <v>55</v>
      </c>
      <c r="I18" s="52" t="s">
        <v>253</v>
      </c>
      <c r="J18" s="62"/>
      <c r="K18" s="9">
        <f t="shared" si="0"/>
        <v>16</v>
      </c>
      <c r="L18" s="9">
        <f t="shared" ref="L18:L56" si="1">H18+F18</f>
        <v>79</v>
      </c>
    </row>
    <row r="19" ht="16.5" spans="1:12">
      <c r="A19" s="45">
        <v>80</v>
      </c>
      <c r="B19" s="46" t="s">
        <v>37</v>
      </c>
      <c r="C19">
        <v>7</v>
      </c>
      <c r="D19" s="9" t="s">
        <v>37</v>
      </c>
      <c r="E19" s="9">
        <v>7</v>
      </c>
      <c r="F19" s="9">
        <v>17</v>
      </c>
      <c r="G19" s="9">
        <v>7</v>
      </c>
      <c r="H19" s="9">
        <v>63</v>
      </c>
      <c r="I19" s="52" t="s">
        <v>253</v>
      </c>
      <c r="J19" s="62"/>
      <c r="K19" s="9">
        <f t="shared" si="0"/>
        <v>14</v>
      </c>
      <c r="L19" s="9">
        <f t="shared" si="1"/>
        <v>80</v>
      </c>
    </row>
    <row r="20" ht="16.5" spans="1:12">
      <c r="A20" s="43">
        <v>83</v>
      </c>
      <c r="B20" s="44" t="s">
        <v>42</v>
      </c>
      <c r="C20">
        <v>5</v>
      </c>
      <c r="D20" s="9" t="s">
        <v>42</v>
      </c>
      <c r="E20" s="9">
        <v>2</v>
      </c>
      <c r="F20" s="9">
        <v>25</v>
      </c>
      <c r="G20" s="9">
        <v>3</v>
      </c>
      <c r="H20" s="9">
        <v>58</v>
      </c>
      <c r="I20" s="52" t="s">
        <v>253</v>
      </c>
      <c r="J20" s="62"/>
      <c r="K20" s="9">
        <f t="shared" si="0"/>
        <v>5</v>
      </c>
      <c r="L20" s="9">
        <f t="shared" si="1"/>
        <v>83</v>
      </c>
    </row>
    <row r="21" ht="16.5" spans="1:12">
      <c r="A21" s="43">
        <v>55</v>
      </c>
      <c r="B21" s="44" t="s">
        <v>53</v>
      </c>
      <c r="C21">
        <v>10</v>
      </c>
      <c r="D21" s="9" t="s">
        <v>53</v>
      </c>
      <c r="E21" s="9">
        <v>6</v>
      </c>
      <c r="F21" s="9">
        <v>15</v>
      </c>
      <c r="G21" s="9">
        <v>2</v>
      </c>
      <c r="H21" s="9">
        <v>40</v>
      </c>
      <c r="I21" s="52" t="s">
        <v>253</v>
      </c>
      <c r="J21" s="62"/>
      <c r="K21" s="9">
        <f t="shared" si="0"/>
        <v>8</v>
      </c>
      <c r="L21" s="9">
        <f t="shared" si="1"/>
        <v>55</v>
      </c>
    </row>
    <row r="22" s="6" customFormat="1" ht="16.5" spans="1:12">
      <c r="A22" s="47">
        <v>143</v>
      </c>
      <c r="B22" s="48" t="s">
        <v>62</v>
      </c>
      <c r="C22" s="6">
        <v>12</v>
      </c>
      <c r="D22" s="14" t="s">
        <v>62</v>
      </c>
      <c r="E22" s="14">
        <v>5</v>
      </c>
      <c r="F22" s="14">
        <v>36</v>
      </c>
      <c r="G22" s="14">
        <v>12</v>
      </c>
      <c r="H22" s="14">
        <v>107</v>
      </c>
      <c r="I22" s="50" t="s">
        <v>253</v>
      </c>
      <c r="J22" s="63"/>
      <c r="K22" s="14">
        <f t="shared" si="0"/>
        <v>17</v>
      </c>
      <c r="L22" s="14">
        <f t="shared" si="1"/>
        <v>143</v>
      </c>
    </row>
    <row r="23" ht="16.5" spans="1:12">
      <c r="A23" s="43">
        <v>223</v>
      </c>
      <c r="B23" s="44" t="s">
        <v>73</v>
      </c>
      <c r="C23">
        <v>16</v>
      </c>
      <c r="D23" s="9" t="s">
        <v>73</v>
      </c>
      <c r="E23" s="9">
        <v>4</v>
      </c>
      <c r="F23" s="9">
        <v>31</v>
      </c>
      <c r="G23" s="9">
        <v>21</v>
      </c>
      <c r="H23" s="9">
        <v>192</v>
      </c>
      <c r="I23" s="52" t="s">
        <v>253</v>
      </c>
      <c r="J23" s="62"/>
      <c r="K23" s="9">
        <f t="shared" si="0"/>
        <v>25</v>
      </c>
      <c r="L23" s="9">
        <f t="shared" si="1"/>
        <v>223</v>
      </c>
    </row>
    <row r="24" ht="16.5" spans="1:12">
      <c r="A24" s="43">
        <v>221</v>
      </c>
      <c r="B24" s="44" t="s">
        <v>84</v>
      </c>
      <c r="D24" s="9" t="s">
        <v>84</v>
      </c>
      <c r="E24" s="9">
        <v>26</v>
      </c>
      <c r="F24" s="9">
        <v>55</v>
      </c>
      <c r="G24" s="9">
        <v>28</v>
      </c>
      <c r="H24" s="9">
        <v>166</v>
      </c>
      <c r="I24" s="52" t="s">
        <v>252</v>
      </c>
      <c r="J24" s="62"/>
      <c r="K24" s="9">
        <f t="shared" si="0"/>
        <v>54</v>
      </c>
      <c r="L24" s="9">
        <f t="shared" si="1"/>
        <v>221</v>
      </c>
    </row>
    <row r="25" ht="16.5" spans="1:12">
      <c r="A25" s="43">
        <v>140</v>
      </c>
      <c r="B25" s="44" t="s">
        <v>93</v>
      </c>
      <c r="D25" s="9" t="s">
        <v>93</v>
      </c>
      <c r="E25" s="9">
        <v>22</v>
      </c>
      <c r="F25" s="9">
        <v>58</v>
      </c>
      <c r="G25" s="9">
        <v>20</v>
      </c>
      <c r="H25" s="9">
        <v>82</v>
      </c>
      <c r="I25" s="52" t="s">
        <v>252</v>
      </c>
      <c r="J25" s="62"/>
      <c r="K25" s="9">
        <f t="shared" si="0"/>
        <v>42</v>
      </c>
      <c r="L25" s="9">
        <f t="shared" si="1"/>
        <v>140</v>
      </c>
    </row>
    <row r="26" ht="16.5" spans="1:12">
      <c r="A26" s="43">
        <v>189</v>
      </c>
      <c r="B26" s="44" t="s">
        <v>104</v>
      </c>
      <c r="D26" s="9" t="s">
        <v>104</v>
      </c>
      <c r="E26" s="9">
        <v>11</v>
      </c>
      <c r="F26" s="9">
        <v>36</v>
      </c>
      <c r="G26" s="9">
        <v>11</v>
      </c>
      <c r="H26" s="9">
        <v>153</v>
      </c>
      <c r="I26" s="52" t="s">
        <v>253</v>
      </c>
      <c r="J26" s="62"/>
      <c r="K26" s="9">
        <f t="shared" si="0"/>
        <v>22</v>
      </c>
      <c r="L26" s="9">
        <f t="shared" si="1"/>
        <v>189</v>
      </c>
    </row>
    <row r="27" ht="16.5" spans="1:13">
      <c r="A27" s="45">
        <v>91</v>
      </c>
      <c r="B27" s="49" t="s">
        <v>108</v>
      </c>
      <c r="C27" s="9"/>
      <c r="D27" s="9" t="s">
        <v>108</v>
      </c>
      <c r="E27" s="9">
        <v>9</v>
      </c>
      <c r="F27" s="9">
        <v>30</v>
      </c>
      <c r="G27" s="9">
        <v>9</v>
      </c>
      <c r="H27" s="9">
        <v>61</v>
      </c>
      <c r="I27" s="52" t="s">
        <v>252</v>
      </c>
      <c r="J27" s="62"/>
      <c r="K27" s="9">
        <f t="shared" si="0"/>
        <v>18</v>
      </c>
      <c r="L27" s="9">
        <f t="shared" si="1"/>
        <v>91</v>
      </c>
      <c r="M27" s="9"/>
    </row>
    <row r="28" s="6" customFormat="1" ht="16.5" spans="1:13">
      <c r="A28" s="50">
        <v>134</v>
      </c>
      <c r="B28" s="51" t="s">
        <v>122</v>
      </c>
      <c r="C28" s="14">
        <v>134</v>
      </c>
      <c r="D28" s="14" t="s">
        <v>122</v>
      </c>
      <c r="E28" s="14">
        <v>7</v>
      </c>
      <c r="F28" s="14">
        <v>19</v>
      </c>
      <c r="G28" s="14">
        <v>7</v>
      </c>
      <c r="H28" s="14">
        <v>115</v>
      </c>
      <c r="I28" s="50" t="s">
        <v>253</v>
      </c>
      <c r="J28" s="63"/>
      <c r="K28" s="14">
        <f t="shared" si="0"/>
        <v>14</v>
      </c>
      <c r="L28" s="14">
        <f t="shared" si="1"/>
        <v>134</v>
      </c>
      <c r="M28" s="14"/>
    </row>
    <row r="29" ht="16.5" spans="1:13">
      <c r="A29" s="52">
        <v>276</v>
      </c>
      <c r="B29" s="53" t="s">
        <v>127</v>
      </c>
      <c r="C29" s="9">
        <v>276</v>
      </c>
      <c r="D29" s="9" t="s">
        <v>127</v>
      </c>
      <c r="E29" s="9">
        <v>8</v>
      </c>
      <c r="F29" s="9">
        <v>14</v>
      </c>
      <c r="G29" s="9">
        <v>39</v>
      </c>
      <c r="H29" s="9">
        <v>262</v>
      </c>
      <c r="I29" s="52" t="s">
        <v>252</v>
      </c>
      <c r="J29" s="62"/>
      <c r="K29" s="9">
        <f t="shared" si="0"/>
        <v>47</v>
      </c>
      <c r="L29" s="9">
        <f t="shared" si="1"/>
        <v>276</v>
      </c>
      <c r="M29" s="9"/>
    </row>
    <row r="30" ht="16.5" spans="1:13">
      <c r="A30" s="53">
        <v>1280</v>
      </c>
      <c r="B30" s="53" t="s">
        <v>131</v>
      </c>
      <c r="C30" s="9">
        <v>1280</v>
      </c>
      <c r="D30" s="9" t="s">
        <v>131</v>
      </c>
      <c r="E30" s="9">
        <v>216</v>
      </c>
      <c r="F30" s="9">
        <v>487</v>
      </c>
      <c r="G30" s="9">
        <v>207</v>
      </c>
      <c r="H30" s="9">
        <v>793</v>
      </c>
      <c r="I30" s="52" t="s">
        <v>252</v>
      </c>
      <c r="J30" s="62"/>
      <c r="K30" s="9">
        <f t="shared" si="0"/>
        <v>423</v>
      </c>
      <c r="L30" s="9">
        <f t="shared" si="1"/>
        <v>1280</v>
      </c>
      <c r="M30" s="9"/>
    </row>
    <row r="31" ht="16.5" spans="1:13">
      <c r="A31" s="53">
        <v>412</v>
      </c>
      <c r="B31" s="53" t="s">
        <v>254</v>
      </c>
      <c r="C31" s="9">
        <v>412</v>
      </c>
      <c r="D31" s="9" t="s">
        <v>135</v>
      </c>
      <c r="E31" s="9">
        <v>105</v>
      </c>
      <c r="F31" s="9">
        <v>301</v>
      </c>
      <c r="G31" s="9">
        <v>18</v>
      </c>
      <c r="H31" s="9">
        <v>111</v>
      </c>
      <c r="I31" s="52" t="s">
        <v>252</v>
      </c>
      <c r="J31" s="62"/>
      <c r="K31" s="9">
        <f t="shared" si="0"/>
        <v>123</v>
      </c>
      <c r="L31" s="9">
        <f t="shared" si="1"/>
        <v>412</v>
      </c>
      <c r="M31" s="9"/>
    </row>
    <row r="32" ht="16.5" spans="1:13">
      <c r="A32" s="54">
        <v>103</v>
      </c>
      <c r="B32" s="54" t="s">
        <v>255</v>
      </c>
      <c r="C32" s="9">
        <v>103</v>
      </c>
      <c r="D32" s="9" t="s">
        <v>139</v>
      </c>
      <c r="E32" s="9">
        <v>19</v>
      </c>
      <c r="F32" s="9">
        <v>32</v>
      </c>
      <c r="G32" s="9">
        <v>11</v>
      </c>
      <c r="H32" s="9">
        <v>71</v>
      </c>
      <c r="I32" s="52" t="s">
        <v>253</v>
      </c>
      <c r="J32" s="62"/>
      <c r="K32" s="9">
        <f t="shared" ref="K32:K56" si="2">E32+G32</f>
        <v>30</v>
      </c>
      <c r="L32" s="9">
        <f t="shared" si="1"/>
        <v>103</v>
      </c>
      <c r="M32" s="9"/>
    </row>
    <row r="33" ht="16.5" spans="1:13">
      <c r="A33" s="53">
        <v>92</v>
      </c>
      <c r="B33" s="53" t="s">
        <v>256</v>
      </c>
      <c r="C33" s="9">
        <v>92</v>
      </c>
      <c r="D33" s="9" t="s">
        <v>142</v>
      </c>
      <c r="E33" s="9">
        <v>11</v>
      </c>
      <c r="F33" s="9">
        <v>21</v>
      </c>
      <c r="G33" s="9">
        <v>9</v>
      </c>
      <c r="H33" s="9">
        <v>71</v>
      </c>
      <c r="I33" s="52" t="s">
        <v>252</v>
      </c>
      <c r="J33" s="62"/>
      <c r="K33" s="9">
        <f t="shared" si="2"/>
        <v>20</v>
      </c>
      <c r="L33" s="9">
        <f t="shared" si="1"/>
        <v>92</v>
      </c>
      <c r="M33" s="9"/>
    </row>
    <row r="34" ht="16.5" spans="1:13">
      <c r="A34" s="53">
        <v>66</v>
      </c>
      <c r="B34" s="53" t="s">
        <v>257</v>
      </c>
      <c r="C34" s="9">
        <v>66</v>
      </c>
      <c r="D34" s="9" t="s">
        <v>146</v>
      </c>
      <c r="E34" s="9">
        <v>3</v>
      </c>
      <c r="F34" s="9">
        <v>11</v>
      </c>
      <c r="G34" s="9">
        <v>12</v>
      </c>
      <c r="H34" s="9">
        <v>55</v>
      </c>
      <c r="I34" s="52" t="s">
        <v>252</v>
      </c>
      <c r="J34" s="62"/>
      <c r="K34" s="9">
        <f t="shared" si="2"/>
        <v>15</v>
      </c>
      <c r="L34" s="9">
        <f t="shared" si="1"/>
        <v>66</v>
      </c>
      <c r="M34" s="9"/>
    </row>
    <row r="35" ht="16.5" spans="1:12">
      <c r="A35" s="54">
        <v>58</v>
      </c>
      <c r="B35" s="54" t="s">
        <v>258</v>
      </c>
      <c r="C35" s="9">
        <v>58</v>
      </c>
      <c r="D35" s="9" t="s">
        <v>150</v>
      </c>
      <c r="E35" s="9">
        <v>3</v>
      </c>
      <c r="F35" s="9">
        <v>14</v>
      </c>
      <c r="G35" s="9">
        <v>6</v>
      </c>
      <c r="H35" s="9">
        <v>44</v>
      </c>
      <c r="I35" s="52" t="s">
        <v>253</v>
      </c>
      <c r="J35" s="62"/>
      <c r="K35" s="9">
        <f t="shared" si="2"/>
        <v>9</v>
      </c>
      <c r="L35" s="9">
        <f t="shared" si="1"/>
        <v>58</v>
      </c>
    </row>
    <row r="36" ht="16.5" spans="1:12">
      <c r="A36" s="54">
        <v>77</v>
      </c>
      <c r="B36" s="54" t="s">
        <v>259</v>
      </c>
      <c r="C36" s="9">
        <v>77</v>
      </c>
      <c r="D36" s="9" t="s">
        <v>154</v>
      </c>
      <c r="E36" s="9">
        <v>15</v>
      </c>
      <c r="F36" s="9">
        <v>27</v>
      </c>
      <c r="G36" s="9">
        <v>10</v>
      </c>
      <c r="H36" s="9">
        <v>50</v>
      </c>
      <c r="I36" s="52" t="s">
        <v>253</v>
      </c>
      <c r="J36" s="62"/>
      <c r="K36" s="9">
        <f t="shared" si="2"/>
        <v>25</v>
      </c>
      <c r="L36" s="9">
        <f t="shared" si="1"/>
        <v>77</v>
      </c>
    </row>
    <row r="37" s="6" customFormat="1" ht="16.5" spans="1:12">
      <c r="A37" s="51">
        <v>788</v>
      </c>
      <c r="B37" s="55" t="s">
        <v>158</v>
      </c>
      <c r="C37" s="14">
        <v>788</v>
      </c>
      <c r="D37" s="14" t="s">
        <v>158</v>
      </c>
      <c r="E37" s="14">
        <v>34</v>
      </c>
      <c r="F37" s="14">
        <v>78</v>
      </c>
      <c r="G37" s="14">
        <v>92</v>
      </c>
      <c r="H37" s="14">
        <v>710</v>
      </c>
      <c r="I37" s="50" t="s">
        <v>253</v>
      </c>
      <c r="J37" s="63"/>
      <c r="K37" s="14">
        <f t="shared" si="2"/>
        <v>126</v>
      </c>
      <c r="L37" s="14">
        <f t="shared" si="1"/>
        <v>788</v>
      </c>
    </row>
    <row r="38" ht="16.5" spans="1:12">
      <c r="A38" s="53">
        <v>409</v>
      </c>
      <c r="B38" s="53" t="s">
        <v>161</v>
      </c>
      <c r="C38" s="9">
        <v>275</v>
      </c>
      <c r="D38" s="9" t="s">
        <v>260</v>
      </c>
      <c r="E38" s="9">
        <v>23</v>
      </c>
      <c r="F38" s="9">
        <v>48</v>
      </c>
      <c r="G38" s="9">
        <v>102</v>
      </c>
      <c r="H38" s="9">
        <v>361</v>
      </c>
      <c r="I38" s="52" t="s">
        <v>252</v>
      </c>
      <c r="J38" s="62"/>
      <c r="K38" s="9">
        <f t="shared" si="2"/>
        <v>125</v>
      </c>
      <c r="L38" s="9">
        <f t="shared" si="1"/>
        <v>409</v>
      </c>
    </row>
    <row r="39" ht="16.5" spans="1:12">
      <c r="A39" s="53">
        <v>564</v>
      </c>
      <c r="B39" s="53" t="s">
        <v>165</v>
      </c>
      <c r="C39" s="9">
        <v>409</v>
      </c>
      <c r="D39" s="9" t="s">
        <v>161</v>
      </c>
      <c r="E39" s="9">
        <v>21</v>
      </c>
      <c r="F39" s="9">
        <v>69</v>
      </c>
      <c r="G39" s="9">
        <v>61</v>
      </c>
      <c r="H39" s="9">
        <v>495</v>
      </c>
      <c r="I39" s="52" t="s">
        <v>253</v>
      </c>
      <c r="J39" s="62"/>
      <c r="K39" s="9">
        <f t="shared" si="2"/>
        <v>82</v>
      </c>
      <c r="L39" s="9">
        <f t="shared" si="1"/>
        <v>564</v>
      </c>
    </row>
    <row r="40" ht="16.5" spans="1:12">
      <c r="A40" s="53">
        <v>172</v>
      </c>
      <c r="B40" s="53" t="s">
        <v>169</v>
      </c>
      <c r="C40" s="9">
        <v>564</v>
      </c>
      <c r="D40" s="9" t="s">
        <v>165</v>
      </c>
      <c r="E40" s="9">
        <v>25</v>
      </c>
      <c r="F40" s="9">
        <v>60</v>
      </c>
      <c r="G40" s="9">
        <v>38</v>
      </c>
      <c r="H40" s="9">
        <v>112</v>
      </c>
      <c r="I40" s="52" t="s">
        <v>252</v>
      </c>
      <c r="J40" s="62"/>
      <c r="K40" s="9">
        <f t="shared" si="2"/>
        <v>63</v>
      </c>
      <c r="L40" s="9">
        <f t="shared" si="1"/>
        <v>172</v>
      </c>
    </row>
    <row r="41" ht="16.5" spans="1:12">
      <c r="A41" s="53">
        <v>232</v>
      </c>
      <c r="B41" s="56" t="s">
        <v>173</v>
      </c>
      <c r="C41" s="9">
        <v>172</v>
      </c>
      <c r="D41" s="9" t="s">
        <v>169</v>
      </c>
      <c r="E41" s="9">
        <v>17</v>
      </c>
      <c r="F41" s="9">
        <v>130</v>
      </c>
      <c r="G41" s="9">
        <v>32</v>
      </c>
      <c r="H41" s="9">
        <v>102</v>
      </c>
      <c r="I41" s="52" t="s">
        <v>252</v>
      </c>
      <c r="J41" s="62"/>
      <c r="K41" s="9">
        <f t="shared" si="2"/>
        <v>49</v>
      </c>
      <c r="L41" s="9">
        <f t="shared" si="1"/>
        <v>232</v>
      </c>
    </row>
    <row r="42" s="41" customFormat="1" ht="16.5" spans="1:12">
      <c r="A42" s="57">
        <v>671</v>
      </c>
      <c r="B42" s="57" t="s">
        <v>176</v>
      </c>
      <c r="C42" s="9">
        <v>232</v>
      </c>
      <c r="D42" s="9" t="s">
        <v>173</v>
      </c>
      <c r="E42" s="9">
        <v>5</v>
      </c>
      <c r="F42" s="9">
        <v>72</v>
      </c>
      <c r="G42" s="9">
        <v>55</v>
      </c>
      <c r="H42" s="9">
        <v>583</v>
      </c>
      <c r="I42" s="52" t="s">
        <v>253</v>
      </c>
      <c r="J42" s="62"/>
      <c r="K42" s="9">
        <f t="shared" si="2"/>
        <v>60</v>
      </c>
      <c r="L42" s="9">
        <f t="shared" si="1"/>
        <v>655</v>
      </c>
    </row>
    <row r="43" ht="21.5" customHeight="1" spans="1:12">
      <c r="A43" s="57">
        <v>1168</v>
      </c>
      <c r="B43" s="58" t="s">
        <v>180</v>
      </c>
      <c r="C43" s="9">
        <v>671</v>
      </c>
      <c r="D43" s="9" t="s">
        <v>176</v>
      </c>
      <c r="E43" s="9">
        <v>36</v>
      </c>
      <c r="F43" s="9">
        <v>148</v>
      </c>
      <c r="G43" s="9">
        <v>74</v>
      </c>
      <c r="H43" s="9">
        <v>1020</v>
      </c>
      <c r="I43" s="52" t="s">
        <v>253</v>
      </c>
      <c r="J43" s="62"/>
      <c r="K43" s="9">
        <f t="shared" si="2"/>
        <v>110</v>
      </c>
      <c r="L43" s="9">
        <f t="shared" si="1"/>
        <v>1168</v>
      </c>
    </row>
    <row r="44" s="6" customFormat="1" ht="16.5" spans="1:12">
      <c r="A44" s="59">
        <v>456</v>
      </c>
      <c r="B44" s="59" t="s">
        <v>184</v>
      </c>
      <c r="C44" s="14">
        <v>1168</v>
      </c>
      <c r="D44" s="14" t="s">
        <v>180</v>
      </c>
      <c r="E44" s="14">
        <v>102</v>
      </c>
      <c r="F44" s="14">
        <v>251</v>
      </c>
      <c r="G44" s="14">
        <v>48</v>
      </c>
      <c r="H44" s="14">
        <v>205</v>
      </c>
      <c r="I44" s="50" t="s">
        <v>252</v>
      </c>
      <c r="J44" s="63"/>
      <c r="K44" s="14">
        <f t="shared" si="2"/>
        <v>150</v>
      </c>
      <c r="L44" s="14">
        <f t="shared" si="1"/>
        <v>456</v>
      </c>
    </row>
    <row r="45" s="6" customFormat="1" ht="16.5" spans="1:12">
      <c r="A45" s="59">
        <v>625</v>
      </c>
      <c r="B45" s="59" t="s">
        <v>188</v>
      </c>
      <c r="C45" s="14">
        <v>456</v>
      </c>
      <c r="D45" s="14" t="s">
        <v>184</v>
      </c>
      <c r="E45" s="14">
        <v>19</v>
      </c>
      <c r="F45" s="14">
        <v>64</v>
      </c>
      <c r="G45" s="14">
        <v>72</v>
      </c>
      <c r="H45" s="14">
        <v>561</v>
      </c>
      <c r="I45" s="50" t="s">
        <v>253</v>
      </c>
      <c r="J45" s="63"/>
      <c r="K45" s="14">
        <f t="shared" si="2"/>
        <v>91</v>
      </c>
      <c r="L45" s="14">
        <f t="shared" si="1"/>
        <v>625</v>
      </c>
    </row>
    <row r="46" s="6" customFormat="1" ht="16.5" spans="1:12">
      <c r="A46" s="59">
        <v>333</v>
      </c>
      <c r="B46" s="59" t="s">
        <v>192</v>
      </c>
      <c r="C46" s="14">
        <v>625</v>
      </c>
      <c r="D46" s="14" t="s">
        <v>188</v>
      </c>
      <c r="E46" s="14">
        <v>9</v>
      </c>
      <c r="F46" s="14">
        <v>26</v>
      </c>
      <c r="G46" s="14">
        <v>55</v>
      </c>
      <c r="H46" s="14">
        <v>307</v>
      </c>
      <c r="I46" s="50" t="s">
        <v>253</v>
      </c>
      <c r="J46" s="63"/>
      <c r="K46" s="14">
        <f t="shared" si="2"/>
        <v>64</v>
      </c>
      <c r="L46" s="14">
        <f t="shared" si="1"/>
        <v>333</v>
      </c>
    </row>
    <row r="47" ht="18.5" customHeight="1" spans="1:12">
      <c r="A47" s="57">
        <v>365</v>
      </c>
      <c r="B47" s="60" t="s">
        <v>196</v>
      </c>
      <c r="C47" s="9">
        <v>333</v>
      </c>
      <c r="D47" s="9" t="s">
        <v>192</v>
      </c>
      <c r="E47" s="9">
        <v>6</v>
      </c>
      <c r="F47" s="9">
        <v>26</v>
      </c>
      <c r="G47" s="9">
        <v>33</v>
      </c>
      <c r="H47" s="9">
        <v>339</v>
      </c>
      <c r="I47" s="52" t="s">
        <v>253</v>
      </c>
      <c r="J47" s="62"/>
      <c r="K47" s="9">
        <f t="shared" si="2"/>
        <v>39</v>
      </c>
      <c r="L47" s="9">
        <f t="shared" si="1"/>
        <v>365</v>
      </c>
    </row>
    <row r="48" ht="16.5" spans="1:12">
      <c r="A48" s="57">
        <v>1007</v>
      </c>
      <c r="B48" s="57" t="s">
        <v>200</v>
      </c>
      <c r="C48" s="9">
        <v>365</v>
      </c>
      <c r="D48" s="9" t="s">
        <v>196</v>
      </c>
      <c r="E48" s="9">
        <v>125</v>
      </c>
      <c r="F48" s="9">
        <v>287</v>
      </c>
      <c r="G48" s="9">
        <v>145</v>
      </c>
      <c r="H48" s="9">
        <v>720</v>
      </c>
      <c r="I48" s="52" t="s">
        <v>252</v>
      </c>
      <c r="J48" s="62"/>
      <c r="K48" s="9">
        <f t="shared" si="2"/>
        <v>270</v>
      </c>
      <c r="L48" s="9">
        <f t="shared" si="1"/>
        <v>1007</v>
      </c>
    </row>
    <row r="49" ht="16.5" spans="1:12">
      <c r="A49" s="57">
        <v>41</v>
      </c>
      <c r="B49" s="57" t="s">
        <v>208</v>
      </c>
      <c r="C49" s="9">
        <v>41</v>
      </c>
      <c r="D49" s="9" t="s">
        <v>208</v>
      </c>
      <c r="E49" s="9">
        <v>2</v>
      </c>
      <c r="F49" s="9">
        <v>8</v>
      </c>
      <c r="G49" s="9">
        <v>1</v>
      </c>
      <c r="H49" s="9">
        <v>33</v>
      </c>
      <c r="I49" s="52" t="s">
        <v>253</v>
      </c>
      <c r="J49" s="62"/>
      <c r="K49" s="9">
        <f t="shared" si="2"/>
        <v>3</v>
      </c>
      <c r="L49" s="9">
        <f t="shared" si="1"/>
        <v>41</v>
      </c>
    </row>
    <row r="50" ht="18.5" customHeight="1" spans="1:12">
      <c r="A50" s="57">
        <v>56</v>
      </c>
      <c r="B50" s="32" t="s">
        <v>212</v>
      </c>
      <c r="C50" s="9">
        <v>56</v>
      </c>
      <c r="D50" s="9" t="s">
        <v>212</v>
      </c>
      <c r="E50" s="9">
        <v>0</v>
      </c>
      <c r="F50" s="9">
        <v>11</v>
      </c>
      <c r="G50" s="9">
        <v>9</v>
      </c>
      <c r="H50" s="9">
        <v>45</v>
      </c>
      <c r="I50" s="52" t="s">
        <v>253</v>
      </c>
      <c r="J50" s="62"/>
      <c r="K50" s="9">
        <f t="shared" si="2"/>
        <v>9</v>
      </c>
      <c r="L50" s="9">
        <f t="shared" si="1"/>
        <v>56</v>
      </c>
    </row>
    <row r="51" ht="16.5" spans="1:12">
      <c r="A51" s="57">
        <v>78</v>
      </c>
      <c r="B51" s="60" t="s">
        <v>215</v>
      </c>
      <c r="C51" s="9">
        <v>78</v>
      </c>
      <c r="D51" s="9" t="s">
        <v>215</v>
      </c>
      <c r="E51" s="9">
        <v>1</v>
      </c>
      <c r="F51" s="9">
        <v>6</v>
      </c>
      <c r="G51" s="9">
        <v>3</v>
      </c>
      <c r="H51" s="9">
        <v>72</v>
      </c>
      <c r="I51" s="52" t="s">
        <v>253</v>
      </c>
      <c r="J51" s="62"/>
      <c r="K51" s="9">
        <f t="shared" si="2"/>
        <v>4</v>
      </c>
      <c r="L51" s="9">
        <f t="shared" si="1"/>
        <v>78</v>
      </c>
    </row>
    <row r="52" ht="16.5" spans="1:12">
      <c r="A52" s="57">
        <v>108</v>
      </c>
      <c r="B52" s="53" t="s">
        <v>219</v>
      </c>
      <c r="C52" s="9">
        <v>108</v>
      </c>
      <c r="D52" s="9" t="s">
        <v>219</v>
      </c>
      <c r="E52" s="9">
        <v>9</v>
      </c>
      <c r="F52" s="9">
        <v>25</v>
      </c>
      <c r="G52" s="9">
        <v>7</v>
      </c>
      <c r="H52" s="9">
        <v>83</v>
      </c>
      <c r="I52" s="52" t="s">
        <v>252</v>
      </c>
      <c r="J52" s="62"/>
      <c r="K52" s="9">
        <f t="shared" si="2"/>
        <v>16</v>
      </c>
      <c r="L52" s="9">
        <f t="shared" si="1"/>
        <v>108</v>
      </c>
    </row>
    <row r="53" ht="16.5" spans="1:12">
      <c r="A53" s="57">
        <v>293</v>
      </c>
      <c r="B53" s="57" t="s">
        <v>223</v>
      </c>
      <c r="C53" s="9">
        <v>293</v>
      </c>
      <c r="D53" s="9" t="s">
        <v>223</v>
      </c>
      <c r="E53" s="9">
        <v>29</v>
      </c>
      <c r="F53" s="9">
        <v>86</v>
      </c>
      <c r="G53" s="9">
        <v>40</v>
      </c>
      <c r="H53" s="9">
        <v>207</v>
      </c>
      <c r="I53" s="52" t="s">
        <v>252</v>
      </c>
      <c r="J53" s="62"/>
      <c r="K53" s="9">
        <f t="shared" si="2"/>
        <v>69</v>
      </c>
      <c r="L53" s="9">
        <f t="shared" si="1"/>
        <v>293</v>
      </c>
    </row>
    <row r="54" ht="16.5" spans="1:12">
      <c r="A54" s="57">
        <v>64</v>
      </c>
      <c r="B54" s="60" t="s">
        <v>227</v>
      </c>
      <c r="C54" s="9">
        <v>64</v>
      </c>
      <c r="D54" s="9" t="s">
        <v>227</v>
      </c>
      <c r="E54" s="9">
        <v>9</v>
      </c>
      <c r="F54" s="9">
        <v>21</v>
      </c>
      <c r="G54" s="9">
        <v>5</v>
      </c>
      <c r="H54" s="9">
        <v>43</v>
      </c>
      <c r="I54" s="52" t="s">
        <v>253</v>
      </c>
      <c r="J54" s="62"/>
      <c r="K54" s="9">
        <f t="shared" si="2"/>
        <v>14</v>
      </c>
      <c r="L54" s="9">
        <f t="shared" si="1"/>
        <v>64</v>
      </c>
    </row>
    <row r="55" ht="16.5" spans="1:12">
      <c r="A55" s="57">
        <v>85</v>
      </c>
      <c r="B55" s="56" t="s">
        <v>231</v>
      </c>
      <c r="C55" s="9">
        <v>85</v>
      </c>
      <c r="D55" s="9" t="s">
        <v>231</v>
      </c>
      <c r="E55" s="9">
        <v>16</v>
      </c>
      <c r="F55" s="9">
        <v>46</v>
      </c>
      <c r="G55" s="9">
        <v>6</v>
      </c>
      <c r="H55" s="9">
        <v>39</v>
      </c>
      <c r="I55" s="52" t="s">
        <v>252</v>
      </c>
      <c r="J55" s="62"/>
      <c r="K55" s="9">
        <f t="shared" si="2"/>
        <v>22</v>
      </c>
      <c r="L55" s="9">
        <f t="shared" si="1"/>
        <v>85</v>
      </c>
    </row>
    <row r="56" ht="16.5" spans="4:12">
      <c r="D56" s="20">
        <v>39</v>
      </c>
      <c r="E56" s="9"/>
      <c r="F56" s="9"/>
      <c r="G56" s="9"/>
      <c r="H56" s="9"/>
      <c r="I56" s="9"/>
      <c r="J56" s="9"/>
      <c r="K56" s="9"/>
      <c r="L56">
        <f>SUM(L17:L55)</f>
        <v>11764</v>
      </c>
    </row>
  </sheetData>
  <sortState ref="D17:M33">
    <sortCondition ref="D17:D33"/>
  </sortState>
  <mergeCells count="45">
    <mergeCell ref="C3:D3"/>
    <mergeCell ref="E3:F3"/>
    <mergeCell ref="G3:H3"/>
    <mergeCell ref="E16:F16"/>
    <mergeCell ref="G16:H16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J57"/>
  <sheetViews>
    <sheetView zoomScale="85" zoomScaleNormal="85" topLeftCell="A46" workbookViewId="0">
      <selection activeCell="K58" sqref="K58"/>
    </sheetView>
  </sheetViews>
  <sheetFormatPr defaultColWidth="9" defaultRowHeight="14"/>
  <cols>
    <col min="1" max="1" width="9" customWidth="1"/>
    <col min="2" max="2" width="12.25" customWidth="1"/>
    <col min="3" max="3" width="37.4166666666667" customWidth="1"/>
    <col min="8" max="8" width="20.0833333333333" customWidth="1"/>
    <col min="9" max="9" width="14.4166666666667" customWidth="1"/>
  </cols>
  <sheetData>
    <row r="4" ht="22.5" spans="3:7">
      <c r="C4" s="7" t="s">
        <v>261</v>
      </c>
      <c r="D4" s="7" t="s">
        <v>17</v>
      </c>
      <c r="E4" s="7"/>
      <c r="F4" s="7" t="s">
        <v>16</v>
      </c>
      <c r="G4" s="7"/>
    </row>
    <row r="5" ht="16.5" spans="2:7">
      <c r="B5">
        <v>1</v>
      </c>
      <c r="C5" s="3" t="s">
        <v>237</v>
      </c>
      <c r="D5">
        <v>1</v>
      </c>
      <c r="E5">
        <v>5</v>
      </c>
      <c r="F5">
        <v>7</v>
      </c>
      <c r="G5">
        <v>8</v>
      </c>
    </row>
    <row r="6" ht="16.5" spans="2:7">
      <c r="B6">
        <v>2</v>
      </c>
      <c r="C6" s="3" t="s">
        <v>238</v>
      </c>
      <c r="D6">
        <v>2</v>
      </c>
      <c r="E6">
        <v>6</v>
      </c>
      <c r="F6">
        <v>0</v>
      </c>
      <c r="G6">
        <v>8</v>
      </c>
    </row>
    <row r="7" ht="16.5" spans="2:7">
      <c r="B7">
        <v>3</v>
      </c>
      <c r="C7" s="3" t="s">
        <v>239</v>
      </c>
      <c r="D7">
        <v>4</v>
      </c>
      <c r="E7">
        <v>24</v>
      </c>
      <c r="F7">
        <v>0</v>
      </c>
      <c r="G7">
        <v>3</v>
      </c>
    </row>
    <row r="8" ht="16.5" spans="2:7">
      <c r="B8">
        <v>4</v>
      </c>
      <c r="C8" s="3" t="s">
        <v>240</v>
      </c>
      <c r="D8">
        <v>4</v>
      </c>
      <c r="E8">
        <v>16</v>
      </c>
      <c r="F8">
        <v>4</v>
      </c>
      <c r="G8">
        <v>11</v>
      </c>
    </row>
    <row r="9" ht="16.5" spans="2:7">
      <c r="B9">
        <v>5</v>
      </c>
      <c r="C9" s="3" t="s">
        <v>241</v>
      </c>
      <c r="D9">
        <v>6</v>
      </c>
      <c r="E9">
        <v>27</v>
      </c>
      <c r="F9">
        <v>8</v>
      </c>
      <c r="G9">
        <v>39</v>
      </c>
    </row>
    <row r="10" ht="16.5" spans="2:7">
      <c r="B10">
        <v>6</v>
      </c>
      <c r="C10" s="3" t="s">
        <v>242</v>
      </c>
      <c r="D10">
        <v>8</v>
      </c>
      <c r="E10">
        <v>26</v>
      </c>
      <c r="F10">
        <v>6</v>
      </c>
      <c r="G10">
        <v>38</v>
      </c>
    </row>
    <row r="11" ht="16.5" spans="2:7">
      <c r="B11">
        <v>7</v>
      </c>
      <c r="C11" s="3" t="s">
        <v>243</v>
      </c>
      <c r="D11">
        <v>5</v>
      </c>
      <c r="E11">
        <v>17</v>
      </c>
      <c r="F11">
        <v>5</v>
      </c>
      <c r="G11">
        <v>29</v>
      </c>
    </row>
    <row r="12" ht="16.5" spans="2:7">
      <c r="B12">
        <v>8</v>
      </c>
      <c r="C12" s="3" t="s">
        <v>244</v>
      </c>
      <c r="D12">
        <v>7</v>
      </c>
      <c r="E12">
        <v>11</v>
      </c>
      <c r="F12">
        <v>0</v>
      </c>
      <c r="G12">
        <v>4</v>
      </c>
    </row>
    <row r="13" ht="16.5" spans="2:6">
      <c r="B13">
        <v>9</v>
      </c>
      <c r="C13" s="23" t="s">
        <v>245</v>
      </c>
      <c r="D13">
        <v>8</v>
      </c>
      <c r="F13">
        <v>9</v>
      </c>
    </row>
    <row r="14" ht="16.5" spans="2:6">
      <c r="B14">
        <v>10</v>
      </c>
      <c r="C14" s="3" t="s">
        <v>73</v>
      </c>
      <c r="D14">
        <v>8</v>
      </c>
      <c r="F14">
        <v>10</v>
      </c>
    </row>
    <row r="16" ht="21.5" spans="2:9">
      <c r="B16" s="3" t="s">
        <v>248</v>
      </c>
      <c r="C16" s="12" t="s">
        <v>261</v>
      </c>
      <c r="D16" s="12" t="s">
        <v>17</v>
      </c>
      <c r="E16" s="12"/>
      <c r="F16" s="12" t="s">
        <v>16</v>
      </c>
      <c r="G16" s="12"/>
      <c r="H16" s="12" t="s">
        <v>250</v>
      </c>
      <c r="I16" s="12" t="s">
        <v>251</v>
      </c>
    </row>
    <row r="17" ht="16.5" spans="2:10">
      <c r="B17">
        <v>9</v>
      </c>
      <c r="C17" s="9" t="s">
        <v>22</v>
      </c>
      <c r="D17" s="29">
        <v>20</v>
      </c>
      <c r="E17" s="30">
        <v>181</v>
      </c>
      <c r="F17" s="29">
        <v>20</v>
      </c>
      <c r="G17" s="30">
        <v>282</v>
      </c>
      <c r="H17" s="29">
        <f t="shared" ref="H17:H29" si="0">D17+F17</f>
        <v>40</v>
      </c>
      <c r="I17" s="30">
        <f>G17+E17</f>
        <v>463</v>
      </c>
      <c r="J17" s="39" t="s">
        <v>252</v>
      </c>
    </row>
    <row r="18" ht="16.5" spans="2:10">
      <c r="B18">
        <v>8</v>
      </c>
      <c r="C18" s="9" t="s">
        <v>26</v>
      </c>
      <c r="D18" s="29">
        <v>4</v>
      </c>
      <c r="E18" s="30">
        <v>24</v>
      </c>
      <c r="F18" s="29">
        <v>4</v>
      </c>
      <c r="G18" s="30">
        <v>55</v>
      </c>
      <c r="H18" s="29">
        <f t="shared" si="0"/>
        <v>8</v>
      </c>
      <c r="I18" s="30">
        <v>79</v>
      </c>
      <c r="J18" s="39" t="s">
        <v>253</v>
      </c>
    </row>
    <row r="19" ht="16.5" spans="2:10">
      <c r="B19">
        <v>7</v>
      </c>
      <c r="C19" s="9" t="s">
        <v>37</v>
      </c>
      <c r="D19" s="29">
        <v>6</v>
      </c>
      <c r="E19" s="30">
        <v>17</v>
      </c>
      <c r="F19" s="29">
        <v>4</v>
      </c>
      <c r="G19" s="30">
        <v>63</v>
      </c>
      <c r="H19" s="29">
        <f t="shared" si="0"/>
        <v>10</v>
      </c>
      <c r="I19" s="30">
        <f>G19+E19</f>
        <v>80</v>
      </c>
      <c r="J19" s="39" t="s">
        <v>253</v>
      </c>
    </row>
    <row r="20" ht="16.5" spans="2:10">
      <c r="B20">
        <v>5</v>
      </c>
      <c r="C20" s="9" t="s">
        <v>262</v>
      </c>
      <c r="D20" s="29">
        <v>7</v>
      </c>
      <c r="E20" s="30">
        <v>25</v>
      </c>
      <c r="F20" s="29">
        <v>0</v>
      </c>
      <c r="G20" s="30">
        <v>58</v>
      </c>
      <c r="H20" s="29">
        <f t="shared" si="0"/>
        <v>7</v>
      </c>
      <c r="I20" s="30">
        <v>83</v>
      </c>
      <c r="J20" s="39" t="s">
        <v>253</v>
      </c>
    </row>
    <row r="21" ht="16.5" spans="2:10">
      <c r="B21">
        <v>10</v>
      </c>
      <c r="C21" s="9" t="s">
        <v>53</v>
      </c>
      <c r="D21" s="29">
        <v>2</v>
      </c>
      <c r="E21" s="30">
        <v>15</v>
      </c>
      <c r="F21" s="29">
        <v>3</v>
      </c>
      <c r="G21" s="30">
        <v>40</v>
      </c>
      <c r="H21" s="29">
        <f t="shared" si="0"/>
        <v>5</v>
      </c>
      <c r="I21" s="30">
        <f>G21+E21</f>
        <v>55</v>
      </c>
      <c r="J21" s="39" t="s">
        <v>253</v>
      </c>
    </row>
    <row r="22" ht="16.5" spans="3:10">
      <c r="C22" s="9" t="s">
        <v>62</v>
      </c>
      <c r="D22" s="29">
        <v>5</v>
      </c>
      <c r="E22" s="30">
        <v>36</v>
      </c>
      <c r="F22" s="29">
        <v>5</v>
      </c>
      <c r="G22" s="30">
        <v>107</v>
      </c>
      <c r="H22" s="29">
        <f t="shared" si="0"/>
        <v>10</v>
      </c>
      <c r="I22" s="30">
        <v>143</v>
      </c>
      <c r="J22" s="39" t="s">
        <v>253</v>
      </c>
    </row>
    <row r="23" ht="16.5" spans="3:10">
      <c r="C23" s="9" t="s">
        <v>73</v>
      </c>
      <c r="D23" s="29">
        <v>8</v>
      </c>
      <c r="E23" s="30">
        <v>31</v>
      </c>
      <c r="F23" s="29">
        <v>10</v>
      </c>
      <c r="G23" s="30">
        <v>192</v>
      </c>
      <c r="H23" s="29">
        <f t="shared" si="0"/>
        <v>18</v>
      </c>
      <c r="I23" s="30">
        <v>223</v>
      </c>
      <c r="J23" s="39" t="s">
        <v>253</v>
      </c>
    </row>
    <row r="24" ht="16.5" spans="3:10">
      <c r="C24" s="9" t="s">
        <v>84</v>
      </c>
      <c r="D24" s="29">
        <v>7</v>
      </c>
      <c r="E24" s="30">
        <v>55</v>
      </c>
      <c r="F24" s="29">
        <v>15</v>
      </c>
      <c r="G24" s="30">
        <v>166</v>
      </c>
      <c r="H24" s="29">
        <f t="shared" si="0"/>
        <v>22</v>
      </c>
      <c r="I24" s="30">
        <f>G24+E24</f>
        <v>221</v>
      </c>
      <c r="J24" s="39" t="s">
        <v>252</v>
      </c>
    </row>
    <row r="25" ht="16.5" spans="3:10">
      <c r="C25" s="26" t="s">
        <v>93</v>
      </c>
      <c r="D25" s="29">
        <v>8</v>
      </c>
      <c r="E25" s="30">
        <v>58</v>
      </c>
      <c r="F25" s="29">
        <v>9</v>
      </c>
      <c r="G25" s="30">
        <v>82</v>
      </c>
      <c r="H25" s="29">
        <f t="shared" si="0"/>
        <v>17</v>
      </c>
      <c r="I25" s="30">
        <v>140</v>
      </c>
      <c r="J25" s="39" t="s">
        <v>252</v>
      </c>
    </row>
    <row r="26" ht="16.5" spans="3:10">
      <c r="C26" s="9" t="s">
        <v>104</v>
      </c>
      <c r="D26" s="29">
        <v>10</v>
      </c>
      <c r="E26" s="30">
        <v>36</v>
      </c>
      <c r="F26" s="29">
        <v>6</v>
      </c>
      <c r="G26" s="30">
        <v>153</v>
      </c>
      <c r="H26" s="29">
        <f t="shared" si="0"/>
        <v>16</v>
      </c>
      <c r="I26" s="30">
        <f>G26+E26</f>
        <v>189</v>
      </c>
      <c r="J26" s="39" t="s">
        <v>253</v>
      </c>
    </row>
    <row r="27" ht="16.5" spans="3:10">
      <c r="C27" s="9" t="s">
        <v>108</v>
      </c>
      <c r="D27" s="30">
        <v>1</v>
      </c>
      <c r="E27" s="30">
        <v>30</v>
      </c>
      <c r="F27" s="30">
        <v>2</v>
      </c>
      <c r="G27" s="30">
        <v>61</v>
      </c>
      <c r="H27" s="30">
        <f t="shared" si="0"/>
        <v>3</v>
      </c>
      <c r="I27" s="30">
        <f>G27+E27</f>
        <v>91</v>
      </c>
      <c r="J27" s="39" t="s">
        <v>252</v>
      </c>
    </row>
    <row r="28" ht="16.5" spans="3:10">
      <c r="C28" s="9" t="s">
        <v>116</v>
      </c>
      <c r="D28" s="30">
        <v>3</v>
      </c>
      <c r="E28" s="30">
        <v>32</v>
      </c>
      <c r="F28" s="30">
        <v>3</v>
      </c>
      <c r="G28" s="30">
        <v>67</v>
      </c>
      <c r="H28" s="30">
        <f t="shared" si="0"/>
        <v>6</v>
      </c>
      <c r="I28" s="30">
        <f>G28+E28</f>
        <v>99</v>
      </c>
      <c r="J28" s="39" t="s">
        <v>253</v>
      </c>
    </row>
    <row r="29" ht="16.5" spans="1:10">
      <c r="A29" s="31">
        <v>134</v>
      </c>
      <c r="B29" s="9">
        <v>134</v>
      </c>
      <c r="C29" s="9" t="s">
        <v>122</v>
      </c>
      <c r="D29" s="30">
        <v>6</v>
      </c>
      <c r="E29" s="30">
        <v>19</v>
      </c>
      <c r="F29" s="30">
        <v>4</v>
      </c>
      <c r="G29" s="30">
        <v>115</v>
      </c>
      <c r="H29" s="30">
        <f t="shared" si="0"/>
        <v>10</v>
      </c>
      <c r="I29" s="30">
        <f>G29+E29</f>
        <v>134</v>
      </c>
      <c r="J29" s="39" t="s">
        <v>253</v>
      </c>
    </row>
    <row r="30" ht="16.5" spans="1:10">
      <c r="A30" s="31">
        <v>276</v>
      </c>
      <c r="B30" s="9">
        <v>276</v>
      </c>
      <c r="C30" s="9" t="s">
        <v>127</v>
      </c>
      <c r="D30" s="30">
        <v>2</v>
      </c>
      <c r="E30" s="30">
        <v>14</v>
      </c>
      <c r="F30" s="30">
        <v>12</v>
      </c>
      <c r="G30" s="30">
        <v>262</v>
      </c>
      <c r="H30" s="30">
        <f t="shared" ref="H30:H55" si="1">D30+F30</f>
        <v>14</v>
      </c>
      <c r="I30" s="30">
        <f t="shared" ref="I30:I55" si="2">G30+E30</f>
        <v>276</v>
      </c>
      <c r="J30" s="39" t="s">
        <v>252</v>
      </c>
    </row>
    <row r="31" ht="16.5" spans="1:10">
      <c r="A31" s="32">
        <v>1280</v>
      </c>
      <c r="B31" s="33">
        <v>1280</v>
      </c>
      <c r="C31" s="26" t="s">
        <v>131</v>
      </c>
      <c r="D31" s="30">
        <v>93</v>
      </c>
      <c r="E31" s="30">
        <v>487</v>
      </c>
      <c r="F31" s="30">
        <v>91</v>
      </c>
      <c r="G31" s="30">
        <v>793</v>
      </c>
      <c r="H31" s="30">
        <f t="shared" si="1"/>
        <v>184</v>
      </c>
      <c r="I31" s="30">
        <f t="shared" si="2"/>
        <v>1280</v>
      </c>
      <c r="J31" s="39" t="s">
        <v>252</v>
      </c>
    </row>
    <row r="32" ht="16.5" spans="1:10">
      <c r="A32" s="32">
        <v>412</v>
      </c>
      <c r="B32" s="9">
        <v>412</v>
      </c>
      <c r="C32" s="9" t="s">
        <v>135</v>
      </c>
      <c r="D32" s="30">
        <v>43</v>
      </c>
      <c r="E32" s="30">
        <v>301</v>
      </c>
      <c r="F32" s="30">
        <v>5</v>
      </c>
      <c r="G32" s="30">
        <v>111</v>
      </c>
      <c r="H32" s="30">
        <f t="shared" si="1"/>
        <v>48</v>
      </c>
      <c r="I32" s="30">
        <f t="shared" si="2"/>
        <v>412</v>
      </c>
      <c r="J32" s="39" t="s">
        <v>252</v>
      </c>
    </row>
    <row r="33" ht="16.5" spans="1:10">
      <c r="A33" s="34">
        <v>103</v>
      </c>
      <c r="B33" s="9">
        <v>103</v>
      </c>
      <c r="C33" s="9" t="s">
        <v>139</v>
      </c>
      <c r="D33" s="30">
        <v>3</v>
      </c>
      <c r="E33" s="30">
        <v>32</v>
      </c>
      <c r="F33" s="30">
        <v>5</v>
      </c>
      <c r="G33" s="30">
        <v>71</v>
      </c>
      <c r="H33" s="30">
        <f t="shared" si="1"/>
        <v>8</v>
      </c>
      <c r="I33" s="30">
        <f t="shared" si="2"/>
        <v>103</v>
      </c>
      <c r="J33" s="39" t="s">
        <v>253</v>
      </c>
    </row>
    <row r="34" ht="16.5" spans="1:10">
      <c r="A34" s="32">
        <v>92</v>
      </c>
      <c r="B34" s="9">
        <v>92</v>
      </c>
      <c r="C34" s="9" t="s">
        <v>142</v>
      </c>
      <c r="D34" s="30">
        <v>5</v>
      </c>
      <c r="E34" s="30">
        <v>21</v>
      </c>
      <c r="F34" s="30">
        <v>3</v>
      </c>
      <c r="G34" s="30">
        <v>71</v>
      </c>
      <c r="H34" s="30">
        <f t="shared" si="1"/>
        <v>8</v>
      </c>
      <c r="I34" s="30">
        <f t="shared" si="2"/>
        <v>92</v>
      </c>
      <c r="J34" s="39" t="s">
        <v>252</v>
      </c>
    </row>
    <row r="35" ht="16.5" spans="1:10">
      <c r="A35" s="32">
        <v>66</v>
      </c>
      <c r="B35" s="9">
        <v>66</v>
      </c>
      <c r="C35" s="9" t="s">
        <v>146</v>
      </c>
      <c r="D35" s="30">
        <v>1</v>
      </c>
      <c r="E35" s="30">
        <v>11</v>
      </c>
      <c r="F35" s="30">
        <v>3</v>
      </c>
      <c r="G35" s="30">
        <v>55</v>
      </c>
      <c r="H35" s="30">
        <f t="shared" si="1"/>
        <v>4</v>
      </c>
      <c r="I35" s="30">
        <f t="shared" si="2"/>
        <v>66</v>
      </c>
      <c r="J35" s="39" t="s">
        <v>252</v>
      </c>
    </row>
    <row r="36" ht="16.5" spans="1:10">
      <c r="A36" s="34">
        <v>58</v>
      </c>
      <c r="B36" s="9">
        <v>58</v>
      </c>
      <c r="C36" s="9" t="s">
        <v>150</v>
      </c>
      <c r="D36" s="30">
        <v>3</v>
      </c>
      <c r="E36" s="30">
        <v>14</v>
      </c>
      <c r="F36" s="30">
        <v>3</v>
      </c>
      <c r="G36" s="30">
        <v>44</v>
      </c>
      <c r="H36" s="30">
        <f t="shared" si="1"/>
        <v>6</v>
      </c>
      <c r="I36" s="30">
        <f t="shared" si="2"/>
        <v>58</v>
      </c>
      <c r="J36" s="39" t="s">
        <v>253</v>
      </c>
    </row>
    <row r="37" ht="16.5" spans="1:10">
      <c r="A37" s="34">
        <v>77</v>
      </c>
      <c r="B37" s="9">
        <v>77</v>
      </c>
      <c r="C37" s="9" t="s">
        <v>154</v>
      </c>
      <c r="D37" s="30">
        <v>2</v>
      </c>
      <c r="E37" s="30">
        <v>27</v>
      </c>
      <c r="F37" s="30">
        <v>4</v>
      </c>
      <c r="G37" s="30">
        <v>50</v>
      </c>
      <c r="H37" s="30">
        <f t="shared" si="1"/>
        <v>6</v>
      </c>
      <c r="I37" s="30">
        <f t="shared" si="2"/>
        <v>77</v>
      </c>
      <c r="J37" s="39" t="s">
        <v>253</v>
      </c>
    </row>
    <row r="38" s="6" customFormat="1" ht="16.5" spans="1:10">
      <c r="A38" s="35">
        <v>788</v>
      </c>
      <c r="B38" s="14">
        <v>788</v>
      </c>
      <c r="C38" s="14" t="s">
        <v>158</v>
      </c>
      <c r="D38" s="36">
        <v>12</v>
      </c>
      <c r="E38" s="36">
        <v>78</v>
      </c>
      <c r="F38" s="36">
        <v>45</v>
      </c>
      <c r="G38" s="36">
        <v>710</v>
      </c>
      <c r="H38" s="36">
        <f t="shared" si="1"/>
        <v>57</v>
      </c>
      <c r="I38" s="36">
        <f t="shared" si="2"/>
        <v>788</v>
      </c>
      <c r="J38" s="40" t="s">
        <v>253</v>
      </c>
    </row>
    <row r="39" ht="16.5" spans="1:10">
      <c r="A39" s="32">
        <v>409</v>
      </c>
      <c r="B39" s="9">
        <v>409</v>
      </c>
      <c r="C39" s="9" t="s">
        <v>161</v>
      </c>
      <c r="D39" s="30">
        <v>15</v>
      </c>
      <c r="E39" s="30">
        <v>48</v>
      </c>
      <c r="F39" s="30">
        <v>57</v>
      </c>
      <c r="G39" s="30">
        <v>361</v>
      </c>
      <c r="H39" s="30">
        <f t="shared" si="1"/>
        <v>72</v>
      </c>
      <c r="I39" s="30">
        <f t="shared" si="2"/>
        <v>409</v>
      </c>
      <c r="J39" s="39" t="s">
        <v>252</v>
      </c>
    </row>
    <row r="40" ht="16.5" spans="1:10">
      <c r="A40" s="32">
        <v>564</v>
      </c>
      <c r="B40" s="9">
        <v>564</v>
      </c>
      <c r="C40" s="9" t="s">
        <v>165</v>
      </c>
      <c r="D40" s="30">
        <v>12</v>
      </c>
      <c r="E40" s="30">
        <v>69</v>
      </c>
      <c r="F40" s="30">
        <v>33</v>
      </c>
      <c r="G40" s="30">
        <v>495</v>
      </c>
      <c r="H40" s="30">
        <f t="shared" si="1"/>
        <v>45</v>
      </c>
      <c r="I40" s="30">
        <f t="shared" si="2"/>
        <v>564</v>
      </c>
      <c r="J40" s="39" t="s">
        <v>253</v>
      </c>
    </row>
    <row r="41" ht="16.5" spans="1:10">
      <c r="A41" s="32">
        <v>172</v>
      </c>
      <c r="B41" s="9">
        <v>172</v>
      </c>
      <c r="C41" s="9" t="s">
        <v>169</v>
      </c>
      <c r="D41" s="30">
        <v>15</v>
      </c>
      <c r="E41" s="30">
        <v>60</v>
      </c>
      <c r="F41" s="30">
        <v>12</v>
      </c>
      <c r="G41" s="30">
        <v>112</v>
      </c>
      <c r="H41" s="30">
        <f t="shared" si="1"/>
        <v>27</v>
      </c>
      <c r="I41" s="30">
        <f t="shared" si="2"/>
        <v>172</v>
      </c>
      <c r="J41" s="39" t="s">
        <v>252</v>
      </c>
    </row>
    <row r="42" ht="16.5" spans="1:10">
      <c r="A42" s="32">
        <v>232</v>
      </c>
      <c r="B42" s="9">
        <v>232</v>
      </c>
      <c r="C42" s="9" t="s">
        <v>173</v>
      </c>
      <c r="D42" s="30">
        <v>17</v>
      </c>
      <c r="E42" s="30">
        <v>130</v>
      </c>
      <c r="F42" s="30">
        <v>8</v>
      </c>
      <c r="G42" s="30">
        <v>102</v>
      </c>
      <c r="H42" s="30">
        <f t="shared" si="1"/>
        <v>25</v>
      </c>
      <c r="I42" s="30">
        <f t="shared" si="2"/>
        <v>232</v>
      </c>
      <c r="J42" s="39" t="s">
        <v>252</v>
      </c>
    </row>
    <row r="43" ht="16.5" spans="1:10">
      <c r="A43" s="37">
        <v>671</v>
      </c>
      <c r="B43" s="9">
        <v>671</v>
      </c>
      <c r="C43" s="9" t="s">
        <v>176</v>
      </c>
      <c r="D43" s="30">
        <v>0</v>
      </c>
      <c r="E43" s="30">
        <v>72</v>
      </c>
      <c r="F43" s="30">
        <v>11</v>
      </c>
      <c r="G43" s="30">
        <v>583</v>
      </c>
      <c r="H43" s="30">
        <f t="shared" si="1"/>
        <v>11</v>
      </c>
      <c r="I43" s="30">
        <f t="shared" si="2"/>
        <v>655</v>
      </c>
      <c r="J43" s="39" t="s">
        <v>253</v>
      </c>
    </row>
    <row r="44" ht="16.5" spans="1:10">
      <c r="A44" s="37">
        <v>1168</v>
      </c>
      <c r="B44" s="9">
        <v>1168</v>
      </c>
      <c r="C44" s="9" t="s">
        <v>180</v>
      </c>
      <c r="D44" s="30">
        <v>23</v>
      </c>
      <c r="E44" s="30">
        <v>148</v>
      </c>
      <c r="F44" s="30">
        <v>27</v>
      </c>
      <c r="G44" s="30">
        <v>1020</v>
      </c>
      <c r="H44" s="30">
        <f t="shared" si="1"/>
        <v>50</v>
      </c>
      <c r="I44" s="30">
        <f t="shared" si="2"/>
        <v>1168</v>
      </c>
      <c r="J44" s="39" t="s">
        <v>253</v>
      </c>
    </row>
    <row r="45" s="6" customFormat="1" ht="16.5" spans="1:10">
      <c r="A45" s="38">
        <v>456</v>
      </c>
      <c r="B45" s="14">
        <v>456</v>
      </c>
      <c r="C45" s="14" t="s">
        <v>184</v>
      </c>
      <c r="D45" s="36">
        <v>50</v>
      </c>
      <c r="E45" s="36">
        <v>251</v>
      </c>
      <c r="F45" s="36">
        <v>20</v>
      </c>
      <c r="G45" s="36">
        <v>205</v>
      </c>
      <c r="H45" s="36">
        <f t="shared" si="1"/>
        <v>70</v>
      </c>
      <c r="I45" s="36">
        <f t="shared" si="2"/>
        <v>456</v>
      </c>
      <c r="J45" s="40" t="s">
        <v>252</v>
      </c>
    </row>
    <row r="46" ht="16.5" spans="1:10">
      <c r="A46" s="37">
        <v>625</v>
      </c>
      <c r="B46" s="9">
        <v>625</v>
      </c>
      <c r="C46" s="9" t="s">
        <v>188</v>
      </c>
      <c r="D46" s="30">
        <v>10</v>
      </c>
      <c r="E46" s="30">
        <v>64</v>
      </c>
      <c r="F46" s="30">
        <v>30</v>
      </c>
      <c r="G46" s="30">
        <v>561</v>
      </c>
      <c r="H46" s="30">
        <f t="shared" si="1"/>
        <v>40</v>
      </c>
      <c r="I46" s="30">
        <f t="shared" si="2"/>
        <v>625</v>
      </c>
      <c r="J46" s="39" t="s">
        <v>253</v>
      </c>
    </row>
    <row r="47" ht="16.5" spans="1:10">
      <c r="A47" s="37">
        <v>333</v>
      </c>
      <c r="B47" s="9">
        <v>333</v>
      </c>
      <c r="C47" s="9" t="s">
        <v>192</v>
      </c>
      <c r="D47" s="30">
        <v>5</v>
      </c>
      <c r="E47" s="30">
        <v>26</v>
      </c>
      <c r="F47" s="30">
        <v>23</v>
      </c>
      <c r="G47" s="30">
        <v>307</v>
      </c>
      <c r="H47" s="30">
        <f t="shared" si="1"/>
        <v>28</v>
      </c>
      <c r="I47" s="30">
        <f t="shared" si="2"/>
        <v>333</v>
      </c>
      <c r="J47" s="39" t="s">
        <v>253</v>
      </c>
    </row>
    <row r="48" ht="16.5" spans="1:10">
      <c r="A48" s="37">
        <v>1007</v>
      </c>
      <c r="B48" s="9">
        <v>1007</v>
      </c>
      <c r="C48" s="9" t="s">
        <v>200</v>
      </c>
      <c r="D48" s="30">
        <v>68</v>
      </c>
      <c r="E48" s="30">
        <v>287</v>
      </c>
      <c r="F48" s="30">
        <v>51</v>
      </c>
      <c r="G48" s="30">
        <v>720</v>
      </c>
      <c r="H48" s="30">
        <f t="shared" si="1"/>
        <v>119</v>
      </c>
      <c r="I48" s="30">
        <f t="shared" si="2"/>
        <v>1007</v>
      </c>
      <c r="J48" s="39" t="s">
        <v>252</v>
      </c>
    </row>
    <row r="49" ht="16.5" spans="1:10">
      <c r="A49" s="37">
        <v>41</v>
      </c>
      <c r="B49" s="9">
        <v>41</v>
      </c>
      <c r="C49" s="9" t="s">
        <v>208</v>
      </c>
      <c r="D49" s="30">
        <v>2</v>
      </c>
      <c r="E49" s="30">
        <v>8</v>
      </c>
      <c r="F49" s="30">
        <v>1</v>
      </c>
      <c r="G49" s="30">
        <v>33</v>
      </c>
      <c r="H49" s="30">
        <f t="shared" si="1"/>
        <v>3</v>
      </c>
      <c r="I49" s="30">
        <f t="shared" si="2"/>
        <v>41</v>
      </c>
      <c r="J49" s="39" t="s">
        <v>253</v>
      </c>
    </row>
    <row r="50" ht="16.5" spans="1:10">
      <c r="A50" s="37">
        <v>56</v>
      </c>
      <c r="B50" s="9">
        <v>56</v>
      </c>
      <c r="C50" s="9" t="s">
        <v>212</v>
      </c>
      <c r="D50" s="30">
        <v>1</v>
      </c>
      <c r="E50" s="30">
        <v>11</v>
      </c>
      <c r="F50" s="30">
        <v>6</v>
      </c>
      <c r="G50" s="30">
        <v>45</v>
      </c>
      <c r="H50" s="30">
        <f t="shared" si="1"/>
        <v>7</v>
      </c>
      <c r="I50" s="30">
        <f t="shared" si="2"/>
        <v>56</v>
      </c>
      <c r="J50" s="39" t="s">
        <v>253</v>
      </c>
    </row>
    <row r="51" ht="16.5" spans="1:10">
      <c r="A51" s="37">
        <v>78</v>
      </c>
      <c r="B51" s="9">
        <v>78</v>
      </c>
      <c r="C51" s="9" t="s">
        <v>215</v>
      </c>
      <c r="D51" s="30">
        <v>1</v>
      </c>
      <c r="E51" s="30">
        <v>6</v>
      </c>
      <c r="F51" s="30">
        <v>10</v>
      </c>
      <c r="G51" s="30">
        <v>72</v>
      </c>
      <c r="H51" s="30">
        <f t="shared" si="1"/>
        <v>11</v>
      </c>
      <c r="I51" s="30">
        <f t="shared" si="2"/>
        <v>78</v>
      </c>
      <c r="J51" s="39" t="s">
        <v>253</v>
      </c>
    </row>
    <row r="52" ht="16.5" spans="1:10">
      <c r="A52" s="37">
        <v>108</v>
      </c>
      <c r="B52" s="9">
        <v>108</v>
      </c>
      <c r="C52" s="9" t="s">
        <v>219</v>
      </c>
      <c r="D52" s="30">
        <v>3</v>
      </c>
      <c r="E52" s="30">
        <v>25</v>
      </c>
      <c r="F52" s="30">
        <v>2</v>
      </c>
      <c r="G52" s="30">
        <v>83</v>
      </c>
      <c r="H52" s="30">
        <f t="shared" si="1"/>
        <v>5</v>
      </c>
      <c r="I52" s="30">
        <f t="shared" si="2"/>
        <v>108</v>
      </c>
      <c r="J52" s="39" t="s">
        <v>252</v>
      </c>
    </row>
    <row r="53" ht="16.5" spans="1:10">
      <c r="A53" s="37">
        <v>293</v>
      </c>
      <c r="B53" s="9">
        <v>293</v>
      </c>
      <c r="C53" s="9" t="s">
        <v>223</v>
      </c>
      <c r="D53" s="30">
        <v>22</v>
      </c>
      <c r="E53" s="30">
        <v>86</v>
      </c>
      <c r="F53" s="30">
        <v>25</v>
      </c>
      <c r="G53" s="30">
        <v>207</v>
      </c>
      <c r="H53" s="30">
        <f t="shared" si="1"/>
        <v>47</v>
      </c>
      <c r="I53" s="30">
        <f t="shared" si="2"/>
        <v>293</v>
      </c>
      <c r="J53" s="39" t="s">
        <v>252</v>
      </c>
    </row>
    <row r="54" ht="16.5" spans="1:10">
      <c r="A54" s="37">
        <v>64</v>
      </c>
      <c r="B54" s="9">
        <v>64</v>
      </c>
      <c r="C54" s="9" t="s">
        <v>227</v>
      </c>
      <c r="D54" s="30">
        <v>3</v>
      </c>
      <c r="E54" s="30">
        <v>21</v>
      </c>
      <c r="F54" s="30">
        <v>3</v>
      </c>
      <c r="G54" s="30">
        <v>43</v>
      </c>
      <c r="H54" s="30">
        <f t="shared" si="1"/>
        <v>6</v>
      </c>
      <c r="I54" s="30">
        <f t="shared" si="2"/>
        <v>64</v>
      </c>
      <c r="J54" s="39" t="s">
        <v>253</v>
      </c>
    </row>
    <row r="55" ht="16.5" spans="1:10">
      <c r="A55" s="37">
        <v>85</v>
      </c>
      <c r="B55" s="9">
        <v>85</v>
      </c>
      <c r="C55" s="9" t="s">
        <v>231</v>
      </c>
      <c r="D55" s="30">
        <v>7</v>
      </c>
      <c r="E55" s="30">
        <v>46</v>
      </c>
      <c r="F55" s="30">
        <v>3</v>
      </c>
      <c r="G55" s="30">
        <v>39</v>
      </c>
      <c r="H55" s="30">
        <f t="shared" si="1"/>
        <v>10</v>
      </c>
      <c r="I55" s="30">
        <f t="shared" si="2"/>
        <v>85</v>
      </c>
      <c r="J55" s="39" t="s">
        <v>252</v>
      </c>
    </row>
    <row r="56" ht="16.5" spans="2:9">
      <c r="B56" s="9"/>
      <c r="C56" s="17">
        <v>39</v>
      </c>
      <c r="D56" s="9"/>
      <c r="E56" s="9"/>
      <c r="F56" s="9"/>
      <c r="G56" s="9"/>
      <c r="H56" s="9"/>
      <c r="I56" s="9">
        <f>SUM(I17:I55)</f>
        <v>11498</v>
      </c>
    </row>
    <row r="57" ht="16.5" spans="2:3">
      <c r="B57" s="9"/>
      <c r="C57" s="9"/>
    </row>
  </sheetData>
  <sortState ref="C17:J29">
    <sortCondition ref="C17:C29"/>
  </sortState>
  <mergeCells count="2">
    <mergeCell ref="D4:E4"/>
    <mergeCell ref="F4:G4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S40"/>
  <sheetViews>
    <sheetView zoomScale="84" zoomScaleNormal="84" topLeftCell="H34" workbookViewId="0">
      <selection activeCell="R5" sqref="R5:R35"/>
    </sheetView>
  </sheetViews>
  <sheetFormatPr defaultColWidth="9" defaultRowHeight="14"/>
  <cols>
    <col min="10" max="11" width="12.3333333333333" customWidth="1"/>
    <col min="12" max="12" width="27.6666666666667" customWidth="1"/>
    <col min="17" max="17" width="16.6666666666667" customWidth="1"/>
    <col min="18" max="18" width="18.4166666666667" customWidth="1"/>
    <col min="19" max="19" width="11.9166666666667" customWidth="1"/>
  </cols>
  <sheetData>
    <row r="4" ht="16.5" spans="4:18">
      <c r="D4" s="22" t="s">
        <v>263</v>
      </c>
      <c r="E4" s="22"/>
      <c r="F4" s="24" t="s">
        <v>17</v>
      </c>
      <c r="G4" s="24"/>
      <c r="H4" s="24" t="s">
        <v>16</v>
      </c>
      <c r="I4" s="24"/>
      <c r="K4" s="3" t="s">
        <v>248</v>
      </c>
      <c r="L4" s="24" t="s">
        <v>263</v>
      </c>
      <c r="M4" s="2" t="s">
        <v>17</v>
      </c>
      <c r="N4" s="2"/>
      <c r="O4" s="2" t="s">
        <v>16</v>
      </c>
      <c r="P4" s="2"/>
      <c r="Q4" s="18" t="s">
        <v>250</v>
      </c>
      <c r="R4" s="18" t="s">
        <v>251</v>
      </c>
    </row>
    <row r="5" ht="16.5" spans="3:19">
      <c r="C5">
        <v>6</v>
      </c>
      <c r="D5" s="3" t="s">
        <v>242</v>
      </c>
      <c r="F5">
        <v>9</v>
      </c>
      <c r="G5">
        <v>26</v>
      </c>
      <c r="H5">
        <v>11</v>
      </c>
      <c r="I5">
        <v>38</v>
      </c>
      <c r="J5" s="3"/>
      <c r="K5">
        <v>4</v>
      </c>
      <c r="L5" s="9" t="s">
        <v>22</v>
      </c>
      <c r="M5" s="10">
        <v>16</v>
      </c>
      <c r="N5" s="9">
        <v>181</v>
      </c>
      <c r="O5" s="10">
        <v>12</v>
      </c>
      <c r="P5" s="9">
        <v>282</v>
      </c>
      <c r="Q5" s="10">
        <f t="shared" ref="Q5:Q14" si="0">M5+O5</f>
        <v>28</v>
      </c>
      <c r="R5" s="9">
        <f>N5+P5</f>
        <v>463</v>
      </c>
      <c r="S5" s="19" t="s">
        <v>252</v>
      </c>
    </row>
    <row r="6" ht="16.5" spans="3:19">
      <c r="C6">
        <v>7</v>
      </c>
      <c r="D6" s="3" t="s">
        <v>243</v>
      </c>
      <c r="F6">
        <v>2</v>
      </c>
      <c r="G6">
        <v>17</v>
      </c>
      <c r="H6">
        <v>3</v>
      </c>
      <c r="I6">
        <v>29</v>
      </c>
      <c r="J6" s="3"/>
      <c r="K6">
        <v>9</v>
      </c>
      <c r="L6" s="9" t="s">
        <v>26</v>
      </c>
      <c r="M6" s="10">
        <v>2</v>
      </c>
      <c r="N6" s="9">
        <v>24</v>
      </c>
      <c r="O6" s="10">
        <v>1</v>
      </c>
      <c r="P6" s="9">
        <v>55</v>
      </c>
      <c r="Q6" s="10">
        <f t="shared" si="0"/>
        <v>3</v>
      </c>
      <c r="R6" s="9">
        <v>79</v>
      </c>
      <c r="S6" s="19" t="s">
        <v>253</v>
      </c>
    </row>
    <row r="7" ht="16.5" spans="3:19">
      <c r="C7">
        <v>9</v>
      </c>
      <c r="D7" s="3" t="s">
        <v>245</v>
      </c>
      <c r="F7">
        <v>4</v>
      </c>
      <c r="H7">
        <v>3</v>
      </c>
      <c r="J7" s="3"/>
      <c r="K7">
        <v>7</v>
      </c>
      <c r="L7" s="9" t="s">
        <v>37</v>
      </c>
      <c r="M7" s="10">
        <v>2</v>
      </c>
      <c r="N7" s="9">
        <v>17</v>
      </c>
      <c r="O7" s="10">
        <v>3</v>
      </c>
      <c r="P7" s="9">
        <v>63</v>
      </c>
      <c r="Q7" s="10">
        <f t="shared" si="0"/>
        <v>5</v>
      </c>
      <c r="R7" s="9">
        <f>N7+P7</f>
        <v>80</v>
      </c>
      <c r="S7" s="19" t="s">
        <v>253</v>
      </c>
    </row>
    <row r="8" ht="16.5" spans="3:19">
      <c r="C8">
        <v>10</v>
      </c>
      <c r="D8" s="3" t="s">
        <v>73</v>
      </c>
      <c r="F8">
        <v>0</v>
      </c>
      <c r="H8">
        <v>1</v>
      </c>
      <c r="J8" s="3"/>
      <c r="K8">
        <v>10</v>
      </c>
      <c r="L8" s="9" t="s">
        <v>42</v>
      </c>
      <c r="M8" s="10">
        <v>1</v>
      </c>
      <c r="N8" s="9">
        <v>25</v>
      </c>
      <c r="O8" s="10">
        <v>0</v>
      </c>
      <c r="P8" s="9">
        <v>58</v>
      </c>
      <c r="Q8" s="10">
        <f t="shared" si="0"/>
        <v>1</v>
      </c>
      <c r="R8" s="9">
        <v>83</v>
      </c>
      <c r="S8" s="19" t="s">
        <v>253</v>
      </c>
    </row>
    <row r="9" ht="16.5" spans="4:19">
      <c r="D9" s="3"/>
      <c r="J9" s="3"/>
      <c r="L9" s="9" t="s">
        <v>53</v>
      </c>
      <c r="M9" s="10">
        <v>1</v>
      </c>
      <c r="N9" s="9">
        <v>15</v>
      </c>
      <c r="O9" s="10">
        <v>0</v>
      </c>
      <c r="P9" s="9">
        <v>40</v>
      </c>
      <c r="Q9" s="10">
        <f t="shared" si="0"/>
        <v>1</v>
      </c>
      <c r="R9" s="9">
        <f>P9+N9</f>
        <v>55</v>
      </c>
      <c r="S9" s="19" t="s">
        <v>253</v>
      </c>
    </row>
    <row r="10" ht="16.5" spans="4:19">
      <c r="D10" s="3"/>
      <c r="J10" s="3"/>
      <c r="L10" s="9" t="s">
        <v>62</v>
      </c>
      <c r="M10" s="10">
        <v>2</v>
      </c>
      <c r="N10" s="9">
        <v>36</v>
      </c>
      <c r="O10" s="10">
        <v>3</v>
      </c>
      <c r="P10" s="9">
        <v>107</v>
      </c>
      <c r="Q10" s="10">
        <f t="shared" si="0"/>
        <v>5</v>
      </c>
      <c r="R10" s="9">
        <v>143</v>
      </c>
      <c r="S10" s="19" t="s">
        <v>253</v>
      </c>
    </row>
    <row r="11" ht="16.5" spans="4:19">
      <c r="D11" s="3"/>
      <c r="J11" s="3"/>
      <c r="L11" s="9" t="s">
        <v>73</v>
      </c>
      <c r="M11" s="10">
        <v>0</v>
      </c>
      <c r="N11" s="9">
        <v>31</v>
      </c>
      <c r="O11" s="10">
        <v>1</v>
      </c>
      <c r="P11" s="9">
        <v>192</v>
      </c>
      <c r="Q11" s="10">
        <f t="shared" si="0"/>
        <v>1</v>
      </c>
      <c r="R11" s="9">
        <v>223</v>
      </c>
      <c r="S11" s="19" t="s">
        <v>253</v>
      </c>
    </row>
    <row r="12" ht="16.5" spans="4:19">
      <c r="D12" s="3"/>
      <c r="J12" s="3"/>
      <c r="L12" s="9" t="s">
        <v>84</v>
      </c>
      <c r="M12" s="10">
        <v>13</v>
      </c>
      <c r="N12" s="9">
        <v>55</v>
      </c>
      <c r="O12" s="10">
        <v>9</v>
      </c>
      <c r="P12" s="9">
        <v>166</v>
      </c>
      <c r="Q12" s="10">
        <f t="shared" si="0"/>
        <v>22</v>
      </c>
      <c r="R12" s="9">
        <f>P12+N12</f>
        <v>221</v>
      </c>
      <c r="S12" s="19" t="s">
        <v>252</v>
      </c>
    </row>
    <row r="13" ht="16.5" spans="4:19">
      <c r="D13" s="3"/>
      <c r="J13" s="3"/>
      <c r="L13" s="9" t="s">
        <v>93</v>
      </c>
      <c r="M13" s="10">
        <v>4</v>
      </c>
      <c r="N13" s="9">
        <v>52</v>
      </c>
      <c r="O13" s="10">
        <v>3</v>
      </c>
      <c r="P13" s="9">
        <v>82</v>
      </c>
      <c r="Q13" s="10">
        <f t="shared" si="0"/>
        <v>7</v>
      </c>
      <c r="R13" s="9">
        <v>140</v>
      </c>
      <c r="S13" s="19" t="s">
        <v>252</v>
      </c>
    </row>
    <row r="14" ht="22" customHeight="1" spans="4:19">
      <c r="D14" s="3"/>
      <c r="J14" s="11">
        <v>134</v>
      </c>
      <c r="K14">
        <v>134</v>
      </c>
      <c r="L14" s="9" t="s">
        <v>122</v>
      </c>
      <c r="M14" s="9">
        <v>1</v>
      </c>
      <c r="N14" s="9">
        <v>19</v>
      </c>
      <c r="O14" s="9">
        <v>0</v>
      </c>
      <c r="P14" s="9">
        <v>115</v>
      </c>
      <c r="Q14" s="9">
        <f t="shared" si="0"/>
        <v>1</v>
      </c>
      <c r="R14" s="9">
        <f>N14+P14</f>
        <v>134</v>
      </c>
      <c r="S14" s="19" t="s">
        <v>253</v>
      </c>
    </row>
    <row r="15" ht="27.5" spans="4:19">
      <c r="D15" s="3"/>
      <c r="J15" s="11">
        <v>276</v>
      </c>
      <c r="K15">
        <v>276</v>
      </c>
      <c r="L15" s="9" t="s">
        <v>127</v>
      </c>
      <c r="M15" s="9">
        <v>4</v>
      </c>
      <c r="N15" s="9">
        <v>14</v>
      </c>
      <c r="O15" s="9">
        <v>8</v>
      </c>
      <c r="P15" s="9">
        <v>262</v>
      </c>
      <c r="Q15" s="9">
        <f t="shared" ref="Q15:Q34" si="1">M15+O15</f>
        <v>12</v>
      </c>
      <c r="R15" s="9">
        <f t="shared" ref="R15:R34" si="2">N15+P15</f>
        <v>276</v>
      </c>
      <c r="S15" s="19" t="s">
        <v>252</v>
      </c>
    </row>
    <row r="16" ht="21.5" spans="4:19">
      <c r="D16" s="3"/>
      <c r="J16" s="12">
        <v>1280</v>
      </c>
      <c r="K16">
        <v>1280</v>
      </c>
      <c r="L16" s="9" t="s">
        <v>131</v>
      </c>
      <c r="M16" s="9">
        <v>54</v>
      </c>
      <c r="N16" s="9">
        <v>487</v>
      </c>
      <c r="O16" s="9">
        <v>48</v>
      </c>
      <c r="P16" s="9">
        <v>793</v>
      </c>
      <c r="Q16" s="9">
        <f t="shared" si="1"/>
        <v>102</v>
      </c>
      <c r="R16" s="9">
        <f t="shared" si="2"/>
        <v>1280</v>
      </c>
      <c r="S16" s="19" t="s">
        <v>252</v>
      </c>
    </row>
    <row r="17" ht="21.5" spans="4:19">
      <c r="D17" s="3"/>
      <c r="J17" s="12">
        <v>92</v>
      </c>
      <c r="K17">
        <v>92</v>
      </c>
      <c r="L17" s="9" t="s">
        <v>142</v>
      </c>
      <c r="M17" s="9">
        <v>6</v>
      </c>
      <c r="N17" s="9">
        <v>21</v>
      </c>
      <c r="O17" s="9">
        <v>2</v>
      </c>
      <c r="P17" s="9">
        <v>71</v>
      </c>
      <c r="Q17" s="9">
        <f t="shared" si="1"/>
        <v>8</v>
      </c>
      <c r="R17" s="9">
        <f t="shared" si="2"/>
        <v>92</v>
      </c>
      <c r="S17" s="19" t="s">
        <v>252</v>
      </c>
    </row>
    <row r="18" ht="21.5" spans="4:19">
      <c r="D18" s="3"/>
      <c r="J18" s="12">
        <v>66</v>
      </c>
      <c r="K18">
        <v>66</v>
      </c>
      <c r="L18" s="9" t="s">
        <v>146</v>
      </c>
      <c r="M18" s="9">
        <v>1</v>
      </c>
      <c r="N18" s="9">
        <v>11</v>
      </c>
      <c r="O18" s="9">
        <v>3</v>
      </c>
      <c r="P18" s="9">
        <v>55</v>
      </c>
      <c r="Q18" s="9">
        <f t="shared" si="1"/>
        <v>4</v>
      </c>
      <c r="R18" s="9">
        <f t="shared" si="2"/>
        <v>66</v>
      </c>
      <c r="S18" s="19" t="s">
        <v>253</v>
      </c>
    </row>
    <row r="19" s="6" customFormat="1" ht="21.5" spans="4:19">
      <c r="D19" s="27"/>
      <c r="J19" s="28">
        <v>58</v>
      </c>
      <c r="K19" s="6">
        <v>58</v>
      </c>
      <c r="L19" s="14" t="s">
        <v>150</v>
      </c>
      <c r="M19" s="14">
        <v>2</v>
      </c>
      <c r="N19" s="14">
        <v>14</v>
      </c>
      <c r="O19" s="14">
        <v>0</v>
      </c>
      <c r="P19" s="14">
        <v>44</v>
      </c>
      <c r="Q19" s="14">
        <f t="shared" si="1"/>
        <v>2</v>
      </c>
      <c r="R19" s="14">
        <f t="shared" si="2"/>
        <v>58</v>
      </c>
      <c r="S19" s="21" t="s">
        <v>253</v>
      </c>
    </row>
    <row r="20" ht="21.5" spans="4:19">
      <c r="D20" s="3"/>
      <c r="J20" s="12">
        <v>788</v>
      </c>
      <c r="K20">
        <v>788</v>
      </c>
      <c r="L20" s="9" t="s">
        <v>158</v>
      </c>
      <c r="M20" s="9">
        <v>2</v>
      </c>
      <c r="N20" s="9">
        <v>78</v>
      </c>
      <c r="O20" s="9">
        <v>9</v>
      </c>
      <c r="P20" s="9">
        <v>710</v>
      </c>
      <c r="Q20" s="9">
        <f t="shared" si="1"/>
        <v>11</v>
      </c>
      <c r="R20" s="9">
        <f t="shared" si="2"/>
        <v>788</v>
      </c>
      <c r="S20" s="19" t="s">
        <v>253</v>
      </c>
    </row>
    <row r="21" ht="21.5" spans="4:19">
      <c r="D21" s="3"/>
      <c r="J21" s="12">
        <v>409</v>
      </c>
      <c r="K21">
        <v>409</v>
      </c>
      <c r="L21" s="9" t="s">
        <v>161</v>
      </c>
      <c r="M21" s="9">
        <v>9</v>
      </c>
      <c r="N21" s="9">
        <v>48</v>
      </c>
      <c r="O21" s="9">
        <v>42</v>
      </c>
      <c r="P21" s="9">
        <v>361</v>
      </c>
      <c r="Q21" s="9">
        <f t="shared" si="1"/>
        <v>51</v>
      </c>
      <c r="R21" s="9">
        <f t="shared" si="2"/>
        <v>409</v>
      </c>
      <c r="S21" s="19" t="s">
        <v>252</v>
      </c>
    </row>
    <row r="22" ht="21.5" spans="4:19">
      <c r="D22" s="3"/>
      <c r="J22" s="12">
        <v>564</v>
      </c>
      <c r="K22">
        <v>564</v>
      </c>
      <c r="L22" s="9" t="s">
        <v>165</v>
      </c>
      <c r="M22" s="9">
        <v>6</v>
      </c>
      <c r="N22" s="9">
        <v>69</v>
      </c>
      <c r="O22" s="9">
        <v>16</v>
      </c>
      <c r="P22" s="9">
        <v>495</v>
      </c>
      <c r="Q22" s="9">
        <f t="shared" si="1"/>
        <v>22</v>
      </c>
      <c r="R22" s="9">
        <f t="shared" si="2"/>
        <v>564</v>
      </c>
      <c r="S22" s="19" t="s">
        <v>253</v>
      </c>
    </row>
    <row r="23" ht="21.5" spans="4:19">
      <c r="D23" s="3"/>
      <c r="J23" s="12">
        <v>172</v>
      </c>
      <c r="K23">
        <v>172</v>
      </c>
      <c r="L23" s="9" t="s">
        <v>169</v>
      </c>
      <c r="M23" s="9">
        <v>10</v>
      </c>
      <c r="N23" s="9">
        <v>60</v>
      </c>
      <c r="O23" s="9">
        <v>7</v>
      </c>
      <c r="P23" s="9">
        <v>112</v>
      </c>
      <c r="Q23" s="9">
        <f t="shared" si="1"/>
        <v>17</v>
      </c>
      <c r="R23" s="9">
        <f t="shared" si="2"/>
        <v>172</v>
      </c>
      <c r="S23" s="19" t="s">
        <v>252</v>
      </c>
    </row>
    <row r="24" ht="21.5" spans="4:19">
      <c r="D24" s="3"/>
      <c r="J24" s="12">
        <v>232</v>
      </c>
      <c r="K24">
        <v>232</v>
      </c>
      <c r="L24" s="9" t="s">
        <v>173</v>
      </c>
      <c r="M24" s="9">
        <v>16</v>
      </c>
      <c r="N24" s="9">
        <v>130</v>
      </c>
      <c r="O24" s="9">
        <v>9</v>
      </c>
      <c r="P24" s="9">
        <v>102</v>
      </c>
      <c r="Q24" s="9">
        <f t="shared" si="1"/>
        <v>25</v>
      </c>
      <c r="R24" s="9">
        <f t="shared" si="2"/>
        <v>232</v>
      </c>
      <c r="S24" s="19" t="s">
        <v>252</v>
      </c>
    </row>
    <row r="25" ht="21.5" spans="4:19">
      <c r="D25" s="3"/>
      <c r="J25" s="16">
        <v>671</v>
      </c>
      <c r="K25">
        <v>671</v>
      </c>
      <c r="L25" s="9" t="s">
        <v>176</v>
      </c>
      <c r="M25" s="9">
        <v>8</v>
      </c>
      <c r="N25" s="9">
        <v>72</v>
      </c>
      <c r="O25" s="9">
        <v>62</v>
      </c>
      <c r="P25" s="9">
        <v>583</v>
      </c>
      <c r="Q25" s="9">
        <f t="shared" si="1"/>
        <v>70</v>
      </c>
      <c r="R25" s="9">
        <f t="shared" si="2"/>
        <v>655</v>
      </c>
      <c r="S25" s="19" t="s">
        <v>253</v>
      </c>
    </row>
    <row r="26" s="6" customFormat="1" ht="21.5" spans="4:19">
      <c r="D26" s="27"/>
      <c r="J26" s="15">
        <v>1168</v>
      </c>
      <c r="K26" s="6">
        <v>1168</v>
      </c>
      <c r="L26" s="14" t="s">
        <v>180</v>
      </c>
      <c r="M26" s="14">
        <v>17</v>
      </c>
      <c r="N26" s="14">
        <v>148</v>
      </c>
      <c r="O26" s="14">
        <v>16</v>
      </c>
      <c r="P26" s="14">
        <v>1020</v>
      </c>
      <c r="Q26" s="14">
        <f t="shared" si="1"/>
        <v>33</v>
      </c>
      <c r="R26" s="14">
        <f t="shared" si="2"/>
        <v>1168</v>
      </c>
      <c r="S26" s="21" t="s">
        <v>253</v>
      </c>
    </row>
    <row r="27" ht="21.5" spans="4:19">
      <c r="D27" s="3"/>
      <c r="J27" s="16">
        <v>456</v>
      </c>
      <c r="K27">
        <v>456</v>
      </c>
      <c r="L27" s="9" t="s">
        <v>184</v>
      </c>
      <c r="M27" s="9">
        <v>37</v>
      </c>
      <c r="N27" s="9">
        <v>251</v>
      </c>
      <c r="O27" s="9">
        <v>15</v>
      </c>
      <c r="P27" s="9">
        <v>205</v>
      </c>
      <c r="Q27" s="9">
        <f t="shared" si="1"/>
        <v>52</v>
      </c>
      <c r="R27" s="9">
        <f t="shared" si="2"/>
        <v>456</v>
      </c>
      <c r="S27" s="19" t="s">
        <v>252</v>
      </c>
    </row>
    <row r="28" ht="21.5" spans="4:19">
      <c r="D28" s="3"/>
      <c r="J28" s="16">
        <v>333</v>
      </c>
      <c r="K28">
        <v>333</v>
      </c>
      <c r="L28" s="9" t="s">
        <v>192</v>
      </c>
      <c r="M28" s="9">
        <v>8</v>
      </c>
      <c r="N28" s="9">
        <v>26</v>
      </c>
      <c r="O28" s="9">
        <v>16</v>
      </c>
      <c r="P28" s="9">
        <v>307</v>
      </c>
      <c r="Q28" s="9">
        <f t="shared" si="1"/>
        <v>24</v>
      </c>
      <c r="R28" s="9">
        <f t="shared" si="2"/>
        <v>333</v>
      </c>
      <c r="S28" s="19" t="s">
        <v>253</v>
      </c>
    </row>
    <row r="29" ht="21.5" spans="4:19">
      <c r="D29" s="3"/>
      <c r="J29" s="16">
        <v>365</v>
      </c>
      <c r="K29">
        <v>365</v>
      </c>
      <c r="L29" s="9" t="s">
        <v>196</v>
      </c>
      <c r="M29" s="9">
        <v>2</v>
      </c>
      <c r="N29" s="9">
        <v>26</v>
      </c>
      <c r="O29" s="9">
        <v>4</v>
      </c>
      <c r="P29" s="9">
        <v>339</v>
      </c>
      <c r="Q29" s="9">
        <f t="shared" si="1"/>
        <v>6</v>
      </c>
      <c r="R29" s="9">
        <f t="shared" si="2"/>
        <v>365</v>
      </c>
      <c r="S29" s="19" t="s">
        <v>253</v>
      </c>
    </row>
    <row r="30" ht="21.5" spans="4:19">
      <c r="D30" s="3"/>
      <c r="J30" s="16">
        <v>1007</v>
      </c>
      <c r="K30">
        <v>1007</v>
      </c>
      <c r="L30" s="9" t="s">
        <v>200</v>
      </c>
      <c r="M30" s="9">
        <v>34</v>
      </c>
      <c r="N30" s="9">
        <v>287</v>
      </c>
      <c r="O30" s="9">
        <v>31</v>
      </c>
      <c r="P30" s="9">
        <v>720</v>
      </c>
      <c r="Q30" s="9">
        <f t="shared" si="1"/>
        <v>65</v>
      </c>
      <c r="R30" s="9">
        <f t="shared" si="2"/>
        <v>1007</v>
      </c>
      <c r="S30" s="19" t="s">
        <v>252</v>
      </c>
    </row>
    <row r="31" ht="21.5" spans="4:19">
      <c r="D31" s="3"/>
      <c r="J31" s="16">
        <v>78</v>
      </c>
      <c r="K31">
        <v>78</v>
      </c>
      <c r="L31" s="9" t="s">
        <v>215</v>
      </c>
      <c r="M31" s="9">
        <v>0</v>
      </c>
      <c r="N31" s="9">
        <v>6</v>
      </c>
      <c r="O31" s="9">
        <v>8</v>
      </c>
      <c r="P31" s="9">
        <v>72</v>
      </c>
      <c r="Q31" s="9">
        <f t="shared" si="1"/>
        <v>8</v>
      </c>
      <c r="R31" s="9">
        <f t="shared" si="2"/>
        <v>78</v>
      </c>
      <c r="S31" s="19" t="s">
        <v>253</v>
      </c>
    </row>
    <row r="32" ht="21.5" spans="4:19">
      <c r="D32" s="3"/>
      <c r="J32" s="16">
        <v>108</v>
      </c>
      <c r="K32">
        <v>108</v>
      </c>
      <c r="L32" s="9" t="s">
        <v>219</v>
      </c>
      <c r="M32" s="9">
        <v>2</v>
      </c>
      <c r="N32" s="9">
        <v>25</v>
      </c>
      <c r="O32" s="9">
        <v>2</v>
      </c>
      <c r="P32" s="9">
        <v>83</v>
      </c>
      <c r="Q32" s="9">
        <f t="shared" si="1"/>
        <v>4</v>
      </c>
      <c r="R32" s="9">
        <f t="shared" si="2"/>
        <v>108</v>
      </c>
      <c r="S32" s="19" t="s">
        <v>252</v>
      </c>
    </row>
    <row r="33" ht="21.5" spans="4:19">
      <c r="D33" s="3"/>
      <c r="J33" s="16">
        <v>293</v>
      </c>
      <c r="K33">
        <v>293</v>
      </c>
      <c r="L33" s="9" t="s">
        <v>223</v>
      </c>
      <c r="M33" s="9">
        <v>11</v>
      </c>
      <c r="N33" s="9">
        <v>86</v>
      </c>
      <c r="O33" s="9">
        <v>8</v>
      </c>
      <c r="P33" s="9">
        <v>207</v>
      </c>
      <c r="Q33" s="9">
        <f t="shared" si="1"/>
        <v>19</v>
      </c>
      <c r="R33" s="9">
        <f t="shared" si="2"/>
        <v>293</v>
      </c>
      <c r="S33" s="19" t="s">
        <v>252</v>
      </c>
    </row>
    <row r="34" ht="21.5" spans="4:19">
      <c r="D34" s="3"/>
      <c r="J34" s="16">
        <v>85</v>
      </c>
      <c r="K34">
        <v>85</v>
      </c>
      <c r="L34" s="9" t="s">
        <v>231</v>
      </c>
      <c r="M34" s="9">
        <v>8</v>
      </c>
      <c r="N34" s="9">
        <v>46</v>
      </c>
      <c r="O34" s="9">
        <v>1</v>
      </c>
      <c r="P34" s="9">
        <v>39</v>
      </c>
      <c r="Q34" s="9">
        <f t="shared" si="1"/>
        <v>9</v>
      </c>
      <c r="R34" s="9">
        <f t="shared" si="2"/>
        <v>85</v>
      </c>
      <c r="S34" s="19" t="s">
        <v>252</v>
      </c>
    </row>
    <row r="35" ht="16.5" spans="4:18">
      <c r="D35" s="3"/>
      <c r="J35" s="3"/>
      <c r="L35" s="17">
        <v>30</v>
      </c>
      <c r="M35" s="9"/>
      <c r="N35" s="9"/>
      <c r="O35" s="9"/>
      <c r="P35" s="9"/>
      <c r="Q35" s="9"/>
      <c r="R35" s="9">
        <f>SUM(R5:R34)</f>
        <v>10106</v>
      </c>
    </row>
    <row r="36" ht="16.5" spans="4:18">
      <c r="D36" s="3"/>
      <c r="J36" s="3"/>
      <c r="L36" s="9"/>
      <c r="M36" s="9"/>
      <c r="N36" s="9"/>
      <c r="O36" s="9"/>
      <c r="P36" s="9"/>
      <c r="Q36" s="9"/>
      <c r="R36" s="9"/>
    </row>
    <row r="37" ht="16.5" spans="4:18">
      <c r="D37" s="3"/>
      <c r="J37" s="3"/>
      <c r="L37" s="9"/>
      <c r="M37" s="10"/>
      <c r="N37" s="9"/>
      <c r="O37" s="10"/>
      <c r="P37" s="9"/>
      <c r="Q37" s="10"/>
      <c r="R37" s="9"/>
    </row>
    <row r="38" ht="16.5" spans="4:18">
      <c r="D38" s="3"/>
      <c r="J38" s="3"/>
      <c r="L38" s="9"/>
      <c r="M38" s="10"/>
      <c r="N38" s="9"/>
      <c r="O38" s="10"/>
      <c r="P38" s="9"/>
      <c r="Q38" s="10"/>
      <c r="R38" s="9"/>
    </row>
    <row r="39" ht="16.5" spans="4:18">
      <c r="D39" s="3"/>
      <c r="J39" s="3"/>
      <c r="L39" s="9"/>
      <c r="M39" s="10"/>
      <c r="N39" s="9"/>
      <c r="O39" s="10"/>
      <c r="P39" s="9"/>
      <c r="Q39" s="10"/>
      <c r="R39" s="9"/>
    </row>
    <row r="40" ht="16.5" spans="4:18">
      <c r="D40" s="3"/>
      <c r="J40" s="3"/>
      <c r="L40" s="9"/>
      <c r="M40" s="10"/>
      <c r="N40" s="9"/>
      <c r="O40" s="10"/>
      <c r="P40" s="9"/>
      <c r="Q40" s="10"/>
      <c r="R40" s="9"/>
    </row>
  </sheetData>
  <sortState ref="L5:T13">
    <sortCondition ref="L5:L13"/>
  </sortState>
  <mergeCells count="5">
    <mergeCell ref="D4:E4"/>
    <mergeCell ref="F4:G4"/>
    <mergeCell ref="H4:I4"/>
    <mergeCell ref="M4:N4"/>
    <mergeCell ref="O4:P4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T36"/>
  <sheetViews>
    <sheetView topLeftCell="K29" workbookViewId="0">
      <selection activeCell="S4" sqref="S4:S35"/>
    </sheetView>
  </sheetViews>
  <sheetFormatPr defaultColWidth="9" defaultRowHeight="14"/>
  <cols>
    <col min="12" max="12" width="11.75" customWidth="1"/>
    <col min="13" max="13" width="21.1666666666667" customWidth="1"/>
    <col min="17" max="17" width="9.41666666666667" customWidth="1"/>
    <col min="18" max="18" width="13.6666666666667" customWidth="1"/>
    <col min="19" max="19" width="14" customWidth="1"/>
  </cols>
  <sheetData>
    <row r="3" ht="22.5" spans="4:19">
      <c r="D3" s="7" t="s">
        <v>264</v>
      </c>
      <c r="E3" s="7"/>
      <c r="F3" s="7" t="s">
        <v>17</v>
      </c>
      <c r="G3" s="7"/>
      <c r="H3" s="7" t="s">
        <v>16</v>
      </c>
      <c r="I3" s="7"/>
      <c r="L3" s="3" t="s">
        <v>248</v>
      </c>
      <c r="M3" s="8" t="s">
        <v>264</v>
      </c>
      <c r="N3" s="25" t="s">
        <v>17</v>
      </c>
      <c r="O3" s="25"/>
      <c r="P3" s="25" t="s">
        <v>16</v>
      </c>
      <c r="Q3" s="25"/>
      <c r="R3" s="18" t="s">
        <v>250</v>
      </c>
      <c r="S3" s="18" t="s">
        <v>251</v>
      </c>
    </row>
    <row r="4" ht="16.5" spans="3:20">
      <c r="C4">
        <v>6</v>
      </c>
      <c r="D4" s="3" t="s">
        <v>242</v>
      </c>
      <c r="F4">
        <v>3</v>
      </c>
      <c r="G4">
        <v>26</v>
      </c>
      <c r="H4">
        <v>1</v>
      </c>
      <c r="I4">
        <v>38</v>
      </c>
      <c r="M4" s="9" t="s">
        <v>22</v>
      </c>
      <c r="N4" s="10">
        <v>12</v>
      </c>
      <c r="O4" s="9">
        <v>181</v>
      </c>
      <c r="P4" s="10">
        <v>7</v>
      </c>
      <c r="Q4" s="9">
        <v>282</v>
      </c>
      <c r="R4" s="10">
        <f t="shared" ref="R4:R34" si="0">N4+P4</f>
        <v>19</v>
      </c>
      <c r="S4" s="9">
        <f>O4+Q4</f>
        <v>463</v>
      </c>
      <c r="T4" s="19" t="s">
        <v>252</v>
      </c>
    </row>
    <row r="5" ht="16.5" spans="3:20">
      <c r="C5">
        <v>8</v>
      </c>
      <c r="D5" s="3" t="s">
        <v>244</v>
      </c>
      <c r="F5">
        <v>4</v>
      </c>
      <c r="G5">
        <v>11</v>
      </c>
      <c r="H5">
        <v>1</v>
      </c>
      <c r="I5">
        <v>4</v>
      </c>
      <c r="M5" s="9" t="s">
        <v>37</v>
      </c>
      <c r="N5" s="10">
        <v>2</v>
      </c>
      <c r="O5" s="9">
        <v>17</v>
      </c>
      <c r="P5" s="10">
        <v>1</v>
      </c>
      <c r="Q5" s="9">
        <v>63</v>
      </c>
      <c r="R5" s="10">
        <f t="shared" si="0"/>
        <v>3</v>
      </c>
      <c r="S5" s="9">
        <f>O5+Q5</f>
        <v>80</v>
      </c>
      <c r="T5" s="19" t="s">
        <v>253</v>
      </c>
    </row>
    <row r="6" ht="16.5" spans="3:20">
      <c r="C6">
        <v>9</v>
      </c>
      <c r="D6" s="23" t="s">
        <v>245</v>
      </c>
      <c r="E6" s="23"/>
      <c r="F6">
        <v>2</v>
      </c>
      <c r="H6">
        <v>0</v>
      </c>
      <c r="M6" s="9" t="s">
        <v>42</v>
      </c>
      <c r="N6" s="10">
        <v>4</v>
      </c>
      <c r="O6" s="9">
        <v>25</v>
      </c>
      <c r="P6" s="10">
        <v>1</v>
      </c>
      <c r="Q6" s="9">
        <v>58</v>
      </c>
      <c r="R6" s="10">
        <f t="shared" si="0"/>
        <v>5</v>
      </c>
      <c r="S6" s="9">
        <v>83</v>
      </c>
      <c r="T6" s="19" t="s">
        <v>253</v>
      </c>
    </row>
    <row r="7" ht="16.5" spans="3:20">
      <c r="C7">
        <v>10</v>
      </c>
      <c r="D7" s="3" t="s">
        <v>73</v>
      </c>
      <c r="F7">
        <v>1</v>
      </c>
      <c r="H7">
        <v>0</v>
      </c>
      <c r="M7" s="9" t="s">
        <v>53</v>
      </c>
      <c r="N7" s="10">
        <v>3</v>
      </c>
      <c r="O7" s="9">
        <v>15</v>
      </c>
      <c r="P7" s="10">
        <v>1</v>
      </c>
      <c r="Q7" s="9">
        <v>40</v>
      </c>
      <c r="R7" s="10">
        <f t="shared" si="0"/>
        <v>4</v>
      </c>
      <c r="S7" s="9">
        <f>O7+Q7</f>
        <v>55</v>
      </c>
      <c r="T7" s="19" t="s">
        <v>253</v>
      </c>
    </row>
    <row r="8" ht="16.5" spans="13:20">
      <c r="M8" s="9" t="s">
        <v>62</v>
      </c>
      <c r="N8" s="10">
        <v>1</v>
      </c>
      <c r="O8" s="9">
        <v>36</v>
      </c>
      <c r="P8" s="10">
        <v>3</v>
      </c>
      <c r="Q8" s="9">
        <v>107</v>
      </c>
      <c r="R8" s="10">
        <f t="shared" si="0"/>
        <v>4</v>
      </c>
      <c r="S8" s="9">
        <v>143</v>
      </c>
      <c r="T8" s="19" t="s">
        <v>253</v>
      </c>
    </row>
    <row r="9" ht="16.5" spans="13:20">
      <c r="M9" s="9" t="s">
        <v>73</v>
      </c>
      <c r="N9" s="10">
        <v>1</v>
      </c>
      <c r="O9" s="9">
        <v>31</v>
      </c>
      <c r="P9" s="10">
        <v>0</v>
      </c>
      <c r="Q9" s="9">
        <v>192</v>
      </c>
      <c r="R9" s="10">
        <f t="shared" si="0"/>
        <v>1</v>
      </c>
      <c r="S9" s="9">
        <v>223</v>
      </c>
      <c r="T9" s="19" t="s">
        <v>253</v>
      </c>
    </row>
    <row r="10" ht="16.5" spans="13:20">
      <c r="M10" s="9" t="s">
        <v>84</v>
      </c>
      <c r="N10" s="10">
        <v>4</v>
      </c>
      <c r="O10" s="9">
        <v>55</v>
      </c>
      <c r="P10" s="10">
        <v>2</v>
      </c>
      <c r="Q10" s="9">
        <v>166</v>
      </c>
      <c r="R10" s="10">
        <f t="shared" si="0"/>
        <v>6</v>
      </c>
      <c r="S10" s="9">
        <f>O10+Q10</f>
        <v>221</v>
      </c>
      <c r="T10" s="19" t="s">
        <v>252</v>
      </c>
    </row>
    <row r="11" ht="16.5" spans="13:20">
      <c r="M11" s="26" t="s">
        <v>265</v>
      </c>
      <c r="N11" s="10">
        <v>2</v>
      </c>
      <c r="O11" s="9">
        <v>52</v>
      </c>
      <c r="P11" s="10">
        <v>0</v>
      </c>
      <c r="Q11" s="9">
        <v>82</v>
      </c>
      <c r="R11" s="10">
        <f t="shared" si="0"/>
        <v>2</v>
      </c>
      <c r="S11" s="9">
        <v>140</v>
      </c>
      <c r="T11" s="19" t="s">
        <v>252</v>
      </c>
    </row>
    <row r="12" ht="16.5" spans="12:20">
      <c r="L12" s="9"/>
      <c r="M12" s="9" t="s">
        <v>108</v>
      </c>
      <c r="N12" s="9">
        <v>1</v>
      </c>
      <c r="O12" s="9">
        <v>30</v>
      </c>
      <c r="P12" s="9">
        <v>0</v>
      </c>
      <c r="Q12" s="9">
        <v>61</v>
      </c>
      <c r="R12" s="9">
        <f t="shared" si="0"/>
        <v>1</v>
      </c>
      <c r="S12" s="9">
        <f t="shared" ref="S12:S34" si="1">O12+Q12</f>
        <v>91</v>
      </c>
      <c r="T12" s="19" t="s">
        <v>252</v>
      </c>
    </row>
    <row r="13" ht="23" customHeight="1" spans="11:20">
      <c r="K13" s="11">
        <v>134</v>
      </c>
      <c r="L13" s="9">
        <v>134</v>
      </c>
      <c r="M13" s="9" t="s">
        <v>122</v>
      </c>
      <c r="N13" s="9">
        <v>1</v>
      </c>
      <c r="O13" s="9">
        <v>19</v>
      </c>
      <c r="P13" s="9">
        <v>0</v>
      </c>
      <c r="Q13" s="9">
        <v>115</v>
      </c>
      <c r="R13" s="9">
        <f t="shared" si="0"/>
        <v>1</v>
      </c>
      <c r="S13" s="9">
        <f t="shared" si="1"/>
        <v>134</v>
      </c>
      <c r="T13" s="19" t="s">
        <v>253</v>
      </c>
    </row>
    <row r="14" ht="27.5" spans="11:20">
      <c r="K14" s="11">
        <v>276</v>
      </c>
      <c r="L14" s="9">
        <v>276</v>
      </c>
      <c r="M14" s="9" t="s">
        <v>127</v>
      </c>
      <c r="N14" s="9">
        <v>2</v>
      </c>
      <c r="O14" s="9">
        <v>14</v>
      </c>
      <c r="P14" s="9">
        <v>5</v>
      </c>
      <c r="Q14" s="9">
        <v>262</v>
      </c>
      <c r="R14" s="9">
        <f t="shared" si="0"/>
        <v>7</v>
      </c>
      <c r="S14" s="9">
        <f t="shared" si="1"/>
        <v>276</v>
      </c>
      <c r="T14" s="19" t="s">
        <v>252</v>
      </c>
    </row>
    <row r="15" ht="21.5" spans="11:20">
      <c r="K15" s="12">
        <v>1280</v>
      </c>
      <c r="L15" s="9">
        <v>1280</v>
      </c>
      <c r="M15" s="9" t="s">
        <v>131</v>
      </c>
      <c r="N15" s="9">
        <v>15</v>
      </c>
      <c r="O15" s="9">
        <v>487</v>
      </c>
      <c r="P15" s="9">
        <v>15</v>
      </c>
      <c r="Q15" s="9">
        <v>793</v>
      </c>
      <c r="R15" s="9">
        <f t="shared" si="0"/>
        <v>30</v>
      </c>
      <c r="S15" s="9">
        <f t="shared" si="1"/>
        <v>1280</v>
      </c>
      <c r="T15" s="19" t="s">
        <v>252</v>
      </c>
    </row>
    <row r="16" ht="21.5" spans="11:20">
      <c r="K16" s="12">
        <v>412</v>
      </c>
      <c r="L16" s="9">
        <v>412</v>
      </c>
      <c r="M16" s="9" t="s">
        <v>135</v>
      </c>
      <c r="N16" s="9">
        <v>23</v>
      </c>
      <c r="O16" s="9">
        <v>301</v>
      </c>
      <c r="P16" s="9">
        <v>4</v>
      </c>
      <c r="Q16" s="9">
        <v>111</v>
      </c>
      <c r="R16" s="9">
        <f t="shared" si="0"/>
        <v>27</v>
      </c>
      <c r="S16" s="9">
        <f t="shared" si="1"/>
        <v>412</v>
      </c>
      <c r="T16" s="19" t="s">
        <v>252</v>
      </c>
    </row>
    <row r="17" ht="21.5" spans="11:20">
      <c r="K17" s="12">
        <v>92</v>
      </c>
      <c r="L17" s="9">
        <v>92</v>
      </c>
      <c r="M17" s="9" t="s">
        <v>142</v>
      </c>
      <c r="N17" s="9">
        <v>3</v>
      </c>
      <c r="O17" s="9">
        <v>21</v>
      </c>
      <c r="P17" s="9">
        <v>3</v>
      </c>
      <c r="Q17" s="9">
        <v>71</v>
      </c>
      <c r="R17" s="9">
        <f t="shared" si="0"/>
        <v>6</v>
      </c>
      <c r="S17" s="9">
        <f t="shared" si="1"/>
        <v>92</v>
      </c>
      <c r="T17" s="19" t="s">
        <v>252</v>
      </c>
    </row>
    <row r="18" ht="21.5" spans="11:20">
      <c r="K18" s="12">
        <v>66</v>
      </c>
      <c r="L18" s="9">
        <v>66</v>
      </c>
      <c r="M18" s="9" t="s">
        <v>146</v>
      </c>
      <c r="N18" s="9">
        <v>1</v>
      </c>
      <c r="O18" s="9">
        <v>11</v>
      </c>
      <c r="P18" s="9">
        <v>3</v>
      </c>
      <c r="Q18" s="9">
        <v>55</v>
      </c>
      <c r="R18" s="9">
        <f t="shared" si="0"/>
        <v>4</v>
      </c>
      <c r="S18" s="9">
        <f t="shared" si="1"/>
        <v>66</v>
      </c>
      <c r="T18" s="19" t="s">
        <v>252</v>
      </c>
    </row>
    <row r="19" ht="21.5" spans="11:20">
      <c r="K19" s="12">
        <v>788</v>
      </c>
      <c r="L19" s="9">
        <v>788</v>
      </c>
      <c r="M19" s="9" t="s">
        <v>158</v>
      </c>
      <c r="N19" s="9">
        <v>3</v>
      </c>
      <c r="O19" s="9">
        <v>78</v>
      </c>
      <c r="P19" s="9">
        <v>0</v>
      </c>
      <c r="Q19" s="9">
        <v>710</v>
      </c>
      <c r="R19" s="9">
        <f t="shared" si="0"/>
        <v>3</v>
      </c>
      <c r="S19" s="9">
        <f t="shared" si="1"/>
        <v>788</v>
      </c>
      <c r="T19" s="19" t="s">
        <v>253</v>
      </c>
    </row>
    <row r="20" ht="21.5" spans="11:20">
      <c r="K20" s="12">
        <v>409</v>
      </c>
      <c r="L20" s="9">
        <v>409</v>
      </c>
      <c r="M20" s="9" t="s">
        <v>161</v>
      </c>
      <c r="N20" s="9">
        <v>4</v>
      </c>
      <c r="O20" s="9">
        <v>48</v>
      </c>
      <c r="P20" s="9">
        <v>13</v>
      </c>
      <c r="Q20" s="9">
        <v>361</v>
      </c>
      <c r="R20" s="9">
        <f t="shared" si="0"/>
        <v>17</v>
      </c>
      <c r="S20" s="9">
        <f t="shared" si="1"/>
        <v>409</v>
      </c>
      <c r="T20" s="19" t="s">
        <v>252</v>
      </c>
    </row>
    <row r="21" ht="21.5" spans="11:20">
      <c r="K21" s="12">
        <v>564</v>
      </c>
      <c r="L21" s="9">
        <v>564</v>
      </c>
      <c r="M21" s="9" t="s">
        <v>165</v>
      </c>
      <c r="N21" s="9">
        <v>9</v>
      </c>
      <c r="O21" s="9">
        <v>69</v>
      </c>
      <c r="P21" s="9">
        <v>7</v>
      </c>
      <c r="Q21" s="9">
        <v>495</v>
      </c>
      <c r="R21" s="9">
        <f t="shared" si="0"/>
        <v>16</v>
      </c>
      <c r="S21" s="9">
        <f t="shared" si="1"/>
        <v>564</v>
      </c>
      <c r="T21" s="19" t="s">
        <v>253</v>
      </c>
    </row>
    <row r="22" ht="21.5" spans="11:20">
      <c r="K22" s="12">
        <v>172</v>
      </c>
      <c r="L22" s="9">
        <v>172</v>
      </c>
      <c r="M22" s="9" t="s">
        <v>169</v>
      </c>
      <c r="N22" s="9">
        <v>2</v>
      </c>
      <c r="O22" s="9">
        <v>60</v>
      </c>
      <c r="P22" s="9">
        <v>2</v>
      </c>
      <c r="Q22" s="9">
        <v>112</v>
      </c>
      <c r="R22" s="9">
        <f t="shared" si="0"/>
        <v>4</v>
      </c>
      <c r="S22" s="9">
        <f t="shared" si="1"/>
        <v>172</v>
      </c>
      <c r="T22" s="19" t="s">
        <v>252</v>
      </c>
    </row>
    <row r="23" ht="21.5" spans="11:20">
      <c r="K23" s="12">
        <v>232</v>
      </c>
      <c r="L23" s="9">
        <v>232</v>
      </c>
      <c r="M23" s="9" t="s">
        <v>173</v>
      </c>
      <c r="N23" s="9">
        <v>7</v>
      </c>
      <c r="O23" s="9">
        <v>130</v>
      </c>
      <c r="P23" s="9">
        <v>1</v>
      </c>
      <c r="Q23" s="9">
        <v>102</v>
      </c>
      <c r="R23" s="9">
        <f t="shared" si="0"/>
        <v>8</v>
      </c>
      <c r="S23" s="9">
        <f t="shared" si="1"/>
        <v>232</v>
      </c>
      <c r="T23" s="19" t="s">
        <v>252</v>
      </c>
    </row>
    <row r="24" ht="21.5" spans="11:20">
      <c r="K24" s="16">
        <v>671</v>
      </c>
      <c r="L24" s="9">
        <v>671</v>
      </c>
      <c r="M24" s="9" t="s">
        <v>176</v>
      </c>
      <c r="N24" s="9">
        <v>2</v>
      </c>
      <c r="O24" s="9">
        <v>72</v>
      </c>
      <c r="P24" s="9">
        <v>15</v>
      </c>
      <c r="Q24" s="9">
        <v>583</v>
      </c>
      <c r="R24" s="9">
        <f t="shared" si="0"/>
        <v>17</v>
      </c>
      <c r="S24" s="9">
        <f t="shared" si="1"/>
        <v>655</v>
      </c>
      <c r="T24" s="19" t="s">
        <v>253</v>
      </c>
    </row>
    <row r="25" ht="21.5" spans="11:20">
      <c r="K25" s="16">
        <v>1168</v>
      </c>
      <c r="L25" s="9">
        <v>1168</v>
      </c>
      <c r="M25" s="9" t="s">
        <v>180</v>
      </c>
      <c r="N25" s="9">
        <v>6</v>
      </c>
      <c r="O25" s="9">
        <v>148</v>
      </c>
      <c r="P25" s="9">
        <v>27</v>
      </c>
      <c r="Q25" s="9">
        <v>1020</v>
      </c>
      <c r="R25" s="9">
        <f t="shared" si="0"/>
        <v>33</v>
      </c>
      <c r="S25" s="9">
        <f t="shared" si="1"/>
        <v>1168</v>
      </c>
      <c r="T25" s="19" t="s">
        <v>253</v>
      </c>
    </row>
    <row r="26" ht="21.5" spans="11:20">
      <c r="K26" s="16">
        <v>456</v>
      </c>
      <c r="L26" s="9">
        <v>456</v>
      </c>
      <c r="M26" s="9" t="s">
        <v>184</v>
      </c>
      <c r="N26" s="9">
        <v>14</v>
      </c>
      <c r="O26" s="9">
        <v>251</v>
      </c>
      <c r="P26" s="9">
        <v>4</v>
      </c>
      <c r="Q26" s="9">
        <v>205</v>
      </c>
      <c r="R26" s="9">
        <f t="shared" si="0"/>
        <v>18</v>
      </c>
      <c r="S26" s="9">
        <f t="shared" si="1"/>
        <v>456</v>
      </c>
      <c r="T26" s="19" t="s">
        <v>252</v>
      </c>
    </row>
    <row r="27" ht="21.5" spans="11:20">
      <c r="K27" s="16">
        <v>333</v>
      </c>
      <c r="L27" s="9">
        <v>333</v>
      </c>
      <c r="M27" s="9" t="s">
        <v>192</v>
      </c>
      <c r="N27" s="9">
        <v>2</v>
      </c>
      <c r="O27" s="9">
        <v>26</v>
      </c>
      <c r="P27" s="9">
        <v>3</v>
      </c>
      <c r="Q27" s="9">
        <v>307</v>
      </c>
      <c r="R27" s="9">
        <f t="shared" si="0"/>
        <v>5</v>
      </c>
      <c r="S27" s="9">
        <f t="shared" si="1"/>
        <v>333</v>
      </c>
      <c r="T27" s="19" t="s">
        <v>253</v>
      </c>
    </row>
    <row r="28" ht="21.5" spans="11:20">
      <c r="K28" s="16">
        <v>365</v>
      </c>
      <c r="L28" s="9">
        <v>365</v>
      </c>
      <c r="M28" s="9" t="s">
        <v>196</v>
      </c>
      <c r="N28" s="9">
        <v>0</v>
      </c>
      <c r="O28" s="9">
        <v>26</v>
      </c>
      <c r="P28" s="9">
        <v>2</v>
      </c>
      <c r="Q28" s="9">
        <v>339</v>
      </c>
      <c r="R28" s="9">
        <f t="shared" si="0"/>
        <v>2</v>
      </c>
      <c r="S28" s="9">
        <f t="shared" si="1"/>
        <v>365</v>
      </c>
      <c r="T28" s="19" t="s">
        <v>253</v>
      </c>
    </row>
    <row r="29" ht="21.5" spans="11:20">
      <c r="K29" s="16">
        <v>1007</v>
      </c>
      <c r="L29" s="9">
        <v>1007</v>
      </c>
      <c r="M29" s="9" t="s">
        <v>200</v>
      </c>
      <c r="N29" s="9">
        <v>32</v>
      </c>
      <c r="O29" s="9">
        <v>287</v>
      </c>
      <c r="P29" s="9">
        <v>14</v>
      </c>
      <c r="Q29" s="9">
        <v>720</v>
      </c>
      <c r="R29" s="9">
        <f t="shared" si="0"/>
        <v>46</v>
      </c>
      <c r="S29" s="9">
        <f t="shared" si="1"/>
        <v>1007</v>
      </c>
      <c r="T29" s="19" t="s">
        <v>252</v>
      </c>
    </row>
    <row r="30" ht="21.5" spans="11:20">
      <c r="K30" s="16">
        <v>663</v>
      </c>
      <c r="L30" s="9">
        <v>663</v>
      </c>
      <c r="M30" s="9" t="s">
        <v>204</v>
      </c>
      <c r="N30" s="9">
        <v>38</v>
      </c>
      <c r="O30" s="9">
        <v>409</v>
      </c>
      <c r="P30" s="9">
        <v>13</v>
      </c>
      <c r="Q30" s="9">
        <v>254</v>
      </c>
      <c r="R30" s="9">
        <f t="shared" si="0"/>
        <v>51</v>
      </c>
      <c r="S30" s="9">
        <f t="shared" si="1"/>
        <v>663</v>
      </c>
      <c r="T30" s="19" t="s">
        <v>252</v>
      </c>
    </row>
    <row r="31" ht="21.5" spans="11:20">
      <c r="K31" s="16">
        <v>41</v>
      </c>
      <c r="L31" s="9">
        <v>41</v>
      </c>
      <c r="M31" s="9" t="s">
        <v>208</v>
      </c>
      <c r="N31" s="9">
        <v>0</v>
      </c>
      <c r="O31" s="9">
        <v>8</v>
      </c>
      <c r="P31" s="9">
        <v>2</v>
      </c>
      <c r="Q31" s="9">
        <v>33</v>
      </c>
      <c r="R31" s="9">
        <f t="shared" si="0"/>
        <v>2</v>
      </c>
      <c r="S31" s="9">
        <f t="shared" si="1"/>
        <v>41</v>
      </c>
      <c r="T31" s="19" t="s">
        <v>253</v>
      </c>
    </row>
    <row r="32" ht="21.5" spans="11:20">
      <c r="K32" s="16">
        <v>56</v>
      </c>
      <c r="L32" s="9">
        <v>56</v>
      </c>
      <c r="M32" s="9" t="s">
        <v>212</v>
      </c>
      <c r="N32" s="9">
        <v>2</v>
      </c>
      <c r="O32" s="9">
        <v>11</v>
      </c>
      <c r="P32" s="9">
        <v>0</v>
      </c>
      <c r="Q32" s="9">
        <v>45</v>
      </c>
      <c r="R32" s="9">
        <f t="shared" si="0"/>
        <v>2</v>
      </c>
      <c r="S32" s="9">
        <f t="shared" si="1"/>
        <v>56</v>
      </c>
      <c r="T32" s="19" t="s">
        <v>253</v>
      </c>
    </row>
    <row r="33" ht="21.5" spans="11:20">
      <c r="K33" s="16">
        <v>108</v>
      </c>
      <c r="L33" s="9">
        <v>108</v>
      </c>
      <c r="M33" s="9" t="s">
        <v>219</v>
      </c>
      <c r="N33" s="9">
        <v>0</v>
      </c>
      <c r="O33" s="9">
        <v>25</v>
      </c>
      <c r="P33" s="9">
        <v>3</v>
      </c>
      <c r="Q33" s="9">
        <v>83</v>
      </c>
      <c r="R33" s="9">
        <f t="shared" si="0"/>
        <v>3</v>
      </c>
      <c r="S33" s="9">
        <f t="shared" si="1"/>
        <v>108</v>
      </c>
      <c r="T33" s="19" t="s">
        <v>252</v>
      </c>
    </row>
    <row r="34" ht="21.5" spans="11:20">
      <c r="K34" s="16">
        <v>85</v>
      </c>
      <c r="L34" s="9">
        <v>85</v>
      </c>
      <c r="M34" s="9" t="s">
        <v>231</v>
      </c>
      <c r="N34" s="9">
        <v>4</v>
      </c>
      <c r="O34" s="9">
        <v>46</v>
      </c>
      <c r="P34" s="9">
        <v>1</v>
      </c>
      <c r="Q34" s="9">
        <v>39</v>
      </c>
      <c r="R34" s="9">
        <f t="shared" si="0"/>
        <v>5</v>
      </c>
      <c r="S34" s="9">
        <f t="shared" si="1"/>
        <v>85</v>
      </c>
      <c r="T34" s="19" t="s">
        <v>252</v>
      </c>
    </row>
    <row r="35" ht="16.5" spans="12:19">
      <c r="L35" s="9"/>
      <c r="M35" s="17">
        <v>31</v>
      </c>
      <c r="N35" s="9"/>
      <c r="O35" s="9"/>
      <c r="P35" s="9"/>
      <c r="Q35" s="9"/>
      <c r="R35" s="9"/>
      <c r="S35" s="9">
        <f>SUM(S4:S34)</f>
        <v>10861</v>
      </c>
    </row>
    <row r="36" ht="16.5" spans="12:17">
      <c r="L36" s="9"/>
      <c r="M36" s="9"/>
      <c r="N36" s="9"/>
      <c r="O36" s="9"/>
      <c r="P36" s="9"/>
      <c r="Q36" s="9"/>
    </row>
  </sheetData>
  <sortState ref="M4:U12">
    <sortCondition ref="M4:M12"/>
  </sortState>
  <mergeCells count="6">
    <mergeCell ref="D3:E3"/>
    <mergeCell ref="F3:G3"/>
    <mergeCell ref="H3:I3"/>
    <mergeCell ref="N3:O3"/>
    <mergeCell ref="P3:Q3"/>
    <mergeCell ref="D6:E6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U27"/>
  <sheetViews>
    <sheetView zoomScale="70" zoomScaleNormal="70" topLeftCell="F16" workbookViewId="0">
      <selection activeCell="T7" sqref="T7:T27"/>
    </sheetView>
  </sheetViews>
  <sheetFormatPr defaultColWidth="9" defaultRowHeight="14"/>
  <cols>
    <col min="13" max="13" width="12.1666666666667" customWidth="1"/>
    <col min="14" max="14" width="32.6666666666667" customWidth="1"/>
    <col min="19" max="19" width="17" customWidth="1"/>
    <col min="20" max="20" width="13.3333333333333" customWidth="1"/>
    <col min="21" max="21" width="11.8333333333333" customWidth="1"/>
  </cols>
  <sheetData>
    <row r="6" ht="22.5" spans="6:20">
      <c r="F6" s="2" t="s">
        <v>266</v>
      </c>
      <c r="G6" s="2"/>
      <c r="H6" s="7" t="s">
        <v>17</v>
      </c>
      <c r="I6" s="7"/>
      <c r="J6" s="7" t="s">
        <v>16</v>
      </c>
      <c r="K6" s="7"/>
      <c r="L6" s="7"/>
      <c r="M6" s="3" t="s">
        <v>248</v>
      </c>
      <c r="N6" s="2" t="s">
        <v>266</v>
      </c>
      <c r="O6" s="25" t="s">
        <v>17</v>
      </c>
      <c r="P6" s="25"/>
      <c r="Q6" s="25" t="s">
        <v>16</v>
      </c>
      <c r="R6" s="25"/>
      <c r="S6" s="18" t="s">
        <v>250</v>
      </c>
      <c r="T6" s="18" t="s">
        <v>251</v>
      </c>
    </row>
    <row r="7" ht="16.5" spans="5:21">
      <c r="E7">
        <v>5</v>
      </c>
      <c r="F7" s="3" t="s">
        <v>241</v>
      </c>
      <c r="H7">
        <v>3</v>
      </c>
      <c r="I7">
        <v>27</v>
      </c>
      <c r="J7">
        <v>8</v>
      </c>
      <c r="L7">
        <v>39</v>
      </c>
      <c r="M7">
        <v>4</v>
      </c>
      <c r="N7" s="9" t="s">
        <v>22</v>
      </c>
      <c r="O7" s="10">
        <v>6</v>
      </c>
      <c r="P7" s="9">
        <v>181</v>
      </c>
      <c r="Q7" s="10">
        <v>4</v>
      </c>
      <c r="R7" s="9">
        <v>282</v>
      </c>
      <c r="S7" s="10">
        <f t="shared" ref="S7:S12" si="0">O7+Q7</f>
        <v>10</v>
      </c>
      <c r="T7" s="9">
        <f>P7+R7</f>
        <v>463</v>
      </c>
      <c r="U7" s="19" t="s">
        <v>252</v>
      </c>
    </row>
    <row r="8" ht="16.5" spans="5:21">
      <c r="E8">
        <v>6</v>
      </c>
      <c r="F8" s="3" t="s">
        <v>242</v>
      </c>
      <c r="H8">
        <v>4</v>
      </c>
      <c r="I8">
        <v>26</v>
      </c>
      <c r="J8">
        <v>6</v>
      </c>
      <c r="L8">
        <v>38</v>
      </c>
      <c r="M8">
        <v>5</v>
      </c>
      <c r="N8" s="9" t="s">
        <v>26</v>
      </c>
      <c r="O8" s="10">
        <v>0</v>
      </c>
      <c r="P8" s="9">
        <v>24</v>
      </c>
      <c r="Q8" s="10">
        <v>1</v>
      </c>
      <c r="R8" s="9">
        <v>55</v>
      </c>
      <c r="S8" s="10">
        <f t="shared" si="0"/>
        <v>1</v>
      </c>
      <c r="T8" s="9">
        <v>79</v>
      </c>
      <c r="U8" s="19" t="s">
        <v>253</v>
      </c>
    </row>
    <row r="9" ht="16.5" spans="14:21">
      <c r="N9" s="9" t="s">
        <v>37</v>
      </c>
      <c r="O9" s="10">
        <v>1</v>
      </c>
      <c r="P9" s="9">
        <v>17</v>
      </c>
      <c r="Q9" s="10">
        <v>0</v>
      </c>
      <c r="R9" s="9">
        <v>63</v>
      </c>
      <c r="S9" s="10">
        <f t="shared" si="0"/>
        <v>1</v>
      </c>
      <c r="T9" s="9">
        <f>P9+R9</f>
        <v>80</v>
      </c>
      <c r="U9" s="19" t="s">
        <v>253</v>
      </c>
    </row>
    <row r="10" ht="16.5" spans="14:21">
      <c r="N10" s="9" t="s">
        <v>84</v>
      </c>
      <c r="O10" s="10">
        <v>4</v>
      </c>
      <c r="P10" s="9">
        <v>55</v>
      </c>
      <c r="Q10" s="10">
        <v>5</v>
      </c>
      <c r="R10" s="9">
        <v>166</v>
      </c>
      <c r="S10" s="10">
        <f t="shared" si="0"/>
        <v>9</v>
      </c>
      <c r="T10" s="9">
        <f>R10+P10</f>
        <v>221</v>
      </c>
      <c r="U10" s="19" t="s">
        <v>252</v>
      </c>
    </row>
    <row r="11" ht="16.5" spans="14:21">
      <c r="N11" s="9" t="s">
        <v>108</v>
      </c>
      <c r="O11" s="10">
        <v>2</v>
      </c>
      <c r="P11" s="9">
        <v>30</v>
      </c>
      <c r="Q11" s="10">
        <v>1</v>
      </c>
      <c r="R11" s="9">
        <v>61</v>
      </c>
      <c r="S11" s="10">
        <f t="shared" si="0"/>
        <v>3</v>
      </c>
      <c r="T11" s="9">
        <f>R11+P11</f>
        <v>91</v>
      </c>
      <c r="U11" s="19" t="s">
        <v>252</v>
      </c>
    </row>
    <row r="12" ht="18.5" customHeight="1" spans="12:21">
      <c r="L12" s="11">
        <v>134</v>
      </c>
      <c r="M12" s="9">
        <v>134</v>
      </c>
      <c r="N12" s="9" t="s">
        <v>122</v>
      </c>
      <c r="O12" s="9">
        <v>0</v>
      </c>
      <c r="P12" s="9">
        <v>19</v>
      </c>
      <c r="Q12" s="9">
        <v>1</v>
      </c>
      <c r="R12" s="9">
        <v>115</v>
      </c>
      <c r="S12" s="9">
        <f t="shared" si="0"/>
        <v>1</v>
      </c>
      <c r="T12">
        <f>P12+R12</f>
        <v>134</v>
      </c>
      <c r="U12" s="19" t="s">
        <v>253</v>
      </c>
    </row>
    <row r="13" ht="22" customHeight="1" spans="12:21">
      <c r="L13" s="11">
        <v>276</v>
      </c>
      <c r="M13" s="9">
        <v>276</v>
      </c>
      <c r="N13" s="9" t="s">
        <v>127</v>
      </c>
      <c r="O13" s="9">
        <v>2</v>
      </c>
      <c r="P13" s="9">
        <v>14</v>
      </c>
      <c r="Q13" s="9">
        <v>1</v>
      </c>
      <c r="R13" s="9">
        <v>262</v>
      </c>
      <c r="S13" s="9">
        <f t="shared" ref="S13:S26" si="1">O13+Q13</f>
        <v>3</v>
      </c>
      <c r="T13">
        <f t="shared" ref="T13:T26" si="2">P13+R13</f>
        <v>276</v>
      </c>
      <c r="U13" s="19" t="s">
        <v>252</v>
      </c>
    </row>
    <row r="14" ht="21.5" spans="12:21">
      <c r="L14" s="12">
        <v>1280</v>
      </c>
      <c r="M14" s="9">
        <v>1280</v>
      </c>
      <c r="N14" s="9" t="s">
        <v>131</v>
      </c>
      <c r="O14" s="9">
        <v>4</v>
      </c>
      <c r="P14" s="9">
        <v>487</v>
      </c>
      <c r="Q14" s="9">
        <v>9</v>
      </c>
      <c r="R14" s="9">
        <v>793</v>
      </c>
      <c r="S14" s="9">
        <f t="shared" si="1"/>
        <v>13</v>
      </c>
      <c r="T14">
        <f t="shared" si="2"/>
        <v>1280</v>
      </c>
      <c r="U14" s="19" t="s">
        <v>252</v>
      </c>
    </row>
    <row r="15" ht="21.5" spans="12:21">
      <c r="L15" s="13">
        <v>103</v>
      </c>
      <c r="M15" s="9">
        <v>103</v>
      </c>
      <c r="N15" s="9" t="s">
        <v>139</v>
      </c>
      <c r="O15" s="9">
        <v>3</v>
      </c>
      <c r="P15" s="9">
        <v>32</v>
      </c>
      <c r="Q15" s="9">
        <v>1</v>
      </c>
      <c r="R15" s="9">
        <v>71</v>
      </c>
      <c r="S15" s="9">
        <f t="shared" si="1"/>
        <v>4</v>
      </c>
      <c r="T15">
        <f t="shared" si="2"/>
        <v>103</v>
      </c>
      <c r="U15" s="19" t="s">
        <v>253</v>
      </c>
    </row>
    <row r="16" ht="21.5" spans="12:21">
      <c r="L16" s="12">
        <v>788</v>
      </c>
      <c r="M16" s="9">
        <v>788</v>
      </c>
      <c r="N16" s="9" t="s">
        <v>158</v>
      </c>
      <c r="O16" s="9">
        <v>3</v>
      </c>
      <c r="P16" s="9">
        <v>78</v>
      </c>
      <c r="Q16" s="9">
        <v>3</v>
      </c>
      <c r="R16" s="9">
        <v>710</v>
      </c>
      <c r="S16" s="9">
        <f t="shared" si="1"/>
        <v>6</v>
      </c>
      <c r="T16">
        <f t="shared" si="2"/>
        <v>788</v>
      </c>
      <c r="U16" s="19" t="s">
        <v>253</v>
      </c>
    </row>
    <row r="17" ht="21.5" spans="12:21">
      <c r="L17" s="12">
        <v>564</v>
      </c>
      <c r="M17" s="9">
        <v>564</v>
      </c>
      <c r="N17" s="9" t="s">
        <v>165</v>
      </c>
      <c r="O17" s="9">
        <v>1</v>
      </c>
      <c r="P17" s="9">
        <v>69</v>
      </c>
      <c r="Q17" s="9">
        <v>3</v>
      </c>
      <c r="R17" s="9">
        <v>495</v>
      </c>
      <c r="S17" s="9">
        <f t="shared" si="1"/>
        <v>4</v>
      </c>
      <c r="T17">
        <f t="shared" si="2"/>
        <v>564</v>
      </c>
      <c r="U17" s="19" t="s">
        <v>253</v>
      </c>
    </row>
    <row r="18" ht="21.5" spans="12:21">
      <c r="L18" s="12">
        <v>172</v>
      </c>
      <c r="M18" s="9">
        <v>172</v>
      </c>
      <c r="N18" s="9" t="s">
        <v>169</v>
      </c>
      <c r="O18" s="9">
        <v>3</v>
      </c>
      <c r="P18" s="9">
        <v>60</v>
      </c>
      <c r="Q18" s="9">
        <v>4</v>
      </c>
      <c r="R18" s="9">
        <v>112</v>
      </c>
      <c r="S18" s="9">
        <f t="shared" si="1"/>
        <v>7</v>
      </c>
      <c r="T18">
        <f t="shared" si="2"/>
        <v>172</v>
      </c>
      <c r="U18" s="19" t="s">
        <v>252</v>
      </c>
    </row>
    <row r="19" ht="21.5" spans="12:21">
      <c r="L19" s="12">
        <v>232</v>
      </c>
      <c r="M19" s="9">
        <v>232</v>
      </c>
      <c r="N19" s="9" t="s">
        <v>173</v>
      </c>
      <c r="O19" s="9">
        <v>4</v>
      </c>
      <c r="P19" s="9">
        <v>130</v>
      </c>
      <c r="Q19" s="9">
        <v>2</v>
      </c>
      <c r="R19" s="9">
        <v>102</v>
      </c>
      <c r="S19" s="9">
        <f t="shared" si="1"/>
        <v>6</v>
      </c>
      <c r="T19">
        <f t="shared" si="2"/>
        <v>232</v>
      </c>
      <c r="U19" s="19" t="s">
        <v>252</v>
      </c>
    </row>
    <row r="20" ht="21.5" spans="12:21">
      <c r="L20" s="16">
        <v>1168</v>
      </c>
      <c r="M20" s="9">
        <v>1168</v>
      </c>
      <c r="N20" s="9" t="s">
        <v>180</v>
      </c>
      <c r="O20" s="9">
        <v>3</v>
      </c>
      <c r="P20" s="9">
        <v>148</v>
      </c>
      <c r="Q20" s="9">
        <v>8</v>
      </c>
      <c r="R20" s="9">
        <v>1020</v>
      </c>
      <c r="S20" s="9">
        <f t="shared" si="1"/>
        <v>11</v>
      </c>
      <c r="T20">
        <f t="shared" si="2"/>
        <v>1168</v>
      </c>
      <c r="U20" s="19" t="s">
        <v>253</v>
      </c>
    </row>
    <row r="21" ht="21.5" spans="12:21">
      <c r="L21" s="16">
        <v>456</v>
      </c>
      <c r="M21" s="9">
        <v>456</v>
      </c>
      <c r="N21" s="9" t="s">
        <v>184</v>
      </c>
      <c r="O21" s="9">
        <v>10</v>
      </c>
      <c r="P21" s="9">
        <v>251</v>
      </c>
      <c r="Q21" s="9">
        <v>2</v>
      </c>
      <c r="R21" s="9">
        <v>205</v>
      </c>
      <c r="S21" s="9">
        <f t="shared" si="1"/>
        <v>12</v>
      </c>
      <c r="T21">
        <f t="shared" si="2"/>
        <v>456</v>
      </c>
      <c r="U21" s="19" t="s">
        <v>252</v>
      </c>
    </row>
    <row r="22" ht="21.5" spans="12:21">
      <c r="L22" s="16">
        <v>365</v>
      </c>
      <c r="M22" s="9">
        <v>365</v>
      </c>
      <c r="N22" s="9" t="s">
        <v>196</v>
      </c>
      <c r="O22" s="9">
        <v>0</v>
      </c>
      <c r="P22" s="9">
        <v>26</v>
      </c>
      <c r="Q22" s="9">
        <v>2</v>
      </c>
      <c r="R22" s="9">
        <v>339</v>
      </c>
      <c r="S22" s="9">
        <f t="shared" si="1"/>
        <v>2</v>
      </c>
      <c r="T22">
        <f t="shared" si="2"/>
        <v>365</v>
      </c>
      <c r="U22" s="19" t="s">
        <v>253</v>
      </c>
    </row>
    <row r="23" ht="21.5" spans="12:21">
      <c r="L23" s="16">
        <v>663</v>
      </c>
      <c r="M23" s="9">
        <v>663</v>
      </c>
      <c r="N23" s="9" t="s">
        <v>204</v>
      </c>
      <c r="O23" s="9">
        <v>11</v>
      </c>
      <c r="P23" s="9">
        <v>409</v>
      </c>
      <c r="Q23" s="9">
        <v>3</v>
      </c>
      <c r="R23" s="9">
        <v>254</v>
      </c>
      <c r="S23" s="9">
        <f t="shared" si="1"/>
        <v>14</v>
      </c>
      <c r="T23">
        <f t="shared" si="2"/>
        <v>663</v>
      </c>
      <c r="U23" s="19" t="s">
        <v>253</v>
      </c>
    </row>
    <row r="24" ht="21.5" spans="12:21">
      <c r="L24" s="16">
        <v>78</v>
      </c>
      <c r="M24" s="9">
        <v>78</v>
      </c>
      <c r="N24" s="9" t="s">
        <v>215</v>
      </c>
      <c r="O24" s="9">
        <v>0</v>
      </c>
      <c r="P24" s="9">
        <v>6</v>
      </c>
      <c r="Q24" s="9">
        <v>2</v>
      </c>
      <c r="R24" s="9">
        <v>72</v>
      </c>
      <c r="S24" s="9">
        <f t="shared" si="1"/>
        <v>2</v>
      </c>
      <c r="T24">
        <f t="shared" si="2"/>
        <v>78</v>
      </c>
      <c r="U24" s="19" t="s">
        <v>253</v>
      </c>
    </row>
    <row r="25" ht="21.5" spans="12:21">
      <c r="L25" s="16">
        <v>108</v>
      </c>
      <c r="M25" s="9">
        <v>108</v>
      </c>
      <c r="N25" s="9" t="s">
        <v>219</v>
      </c>
      <c r="O25" s="9">
        <v>2</v>
      </c>
      <c r="P25" s="9">
        <v>25</v>
      </c>
      <c r="Q25" s="9">
        <v>0</v>
      </c>
      <c r="R25" s="9">
        <v>83</v>
      </c>
      <c r="S25" s="9">
        <f t="shared" si="1"/>
        <v>2</v>
      </c>
      <c r="T25">
        <f t="shared" si="2"/>
        <v>108</v>
      </c>
      <c r="U25" s="19" t="s">
        <v>252</v>
      </c>
    </row>
    <row r="26" ht="21.5" spans="12:21">
      <c r="L26" s="16">
        <v>64</v>
      </c>
      <c r="M26" s="9">
        <v>64</v>
      </c>
      <c r="N26" s="9" t="s">
        <v>227</v>
      </c>
      <c r="O26" s="9">
        <v>1</v>
      </c>
      <c r="P26" s="9">
        <v>21</v>
      </c>
      <c r="Q26" s="9">
        <v>0</v>
      </c>
      <c r="R26" s="9">
        <v>43</v>
      </c>
      <c r="S26" s="9">
        <f t="shared" si="1"/>
        <v>1</v>
      </c>
      <c r="T26">
        <f t="shared" si="2"/>
        <v>64</v>
      </c>
      <c r="U26" s="19" t="s">
        <v>253</v>
      </c>
    </row>
    <row r="27" ht="16.5" spans="13:20">
      <c r="M27" s="9"/>
      <c r="N27" s="17">
        <v>20</v>
      </c>
      <c r="O27" s="9"/>
      <c r="P27" s="9"/>
      <c r="Q27" s="9"/>
      <c r="R27" s="9"/>
      <c r="T27">
        <f>SUM(T7:T26)</f>
        <v>7385</v>
      </c>
    </row>
  </sheetData>
  <sortState ref="N7:U11">
    <sortCondition ref="N7:N11"/>
  </sortState>
  <mergeCells count="5">
    <mergeCell ref="F6:G6"/>
    <mergeCell ref="H6:I6"/>
    <mergeCell ref="J6:L6"/>
    <mergeCell ref="O6:P6"/>
    <mergeCell ref="Q6:R6"/>
  </mergeCells>
  <pageMargins left="0.7" right="0.7" top="0.75" bottom="0.75" header="0.3" footer="0.3"/>
  <pageSetup paperSize="9" orientation="portrait" horizontalDpi="300" verticalDpi="300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U30"/>
  <sheetViews>
    <sheetView topLeftCell="M18" workbookViewId="0">
      <selection activeCell="T7" sqref="T7:T30"/>
    </sheetView>
  </sheetViews>
  <sheetFormatPr defaultColWidth="9" defaultRowHeight="14"/>
  <cols>
    <col min="13" max="13" width="13.25" customWidth="1"/>
    <col min="14" max="14" width="22.5" customWidth="1"/>
    <col min="19" max="19" width="20.6666666666667" customWidth="1"/>
    <col min="20" max="20" width="14.25" customWidth="1"/>
  </cols>
  <sheetData>
    <row r="6" ht="22.5" spans="6:20">
      <c r="F6" s="22" t="s">
        <v>267</v>
      </c>
      <c r="G6" s="22"/>
      <c r="H6" s="7" t="s">
        <v>17</v>
      </c>
      <c r="I6" s="7"/>
      <c r="J6" s="7" t="s">
        <v>16</v>
      </c>
      <c r="K6" s="7"/>
      <c r="M6" s="3" t="s">
        <v>248</v>
      </c>
      <c r="N6" s="24" t="s">
        <v>267</v>
      </c>
      <c r="O6" s="25" t="s">
        <v>17</v>
      </c>
      <c r="P6" s="25"/>
      <c r="Q6" s="25" t="s">
        <v>16</v>
      </c>
      <c r="R6" s="25"/>
      <c r="S6" s="18" t="s">
        <v>250</v>
      </c>
      <c r="T6" s="18" t="s">
        <v>251</v>
      </c>
    </row>
    <row r="7" ht="16.5" spans="5:21">
      <c r="E7">
        <v>4</v>
      </c>
      <c r="F7" s="3" t="s">
        <v>240</v>
      </c>
      <c r="H7">
        <v>0</v>
      </c>
      <c r="I7">
        <v>16</v>
      </c>
      <c r="J7">
        <v>3</v>
      </c>
      <c r="K7">
        <v>11</v>
      </c>
      <c r="M7">
        <v>4</v>
      </c>
      <c r="N7" s="9" t="s">
        <v>22</v>
      </c>
      <c r="O7" s="10">
        <v>5</v>
      </c>
      <c r="P7" s="9">
        <v>181</v>
      </c>
      <c r="Q7" s="10">
        <v>17</v>
      </c>
      <c r="R7" s="9">
        <v>282</v>
      </c>
      <c r="S7" s="10">
        <f t="shared" ref="S7:S15" si="0">O7+Q7</f>
        <v>22</v>
      </c>
      <c r="T7" s="9">
        <f>R7+P7</f>
        <v>463</v>
      </c>
      <c r="U7" s="19" t="s">
        <v>252</v>
      </c>
    </row>
    <row r="8" ht="16.5" spans="5:21">
      <c r="E8">
        <v>5</v>
      </c>
      <c r="F8" s="3" t="s">
        <v>241</v>
      </c>
      <c r="H8">
        <v>1</v>
      </c>
      <c r="I8">
        <v>27</v>
      </c>
      <c r="J8">
        <v>0</v>
      </c>
      <c r="K8">
        <v>39</v>
      </c>
      <c r="M8">
        <v>9</v>
      </c>
      <c r="N8" s="9" t="s">
        <v>26</v>
      </c>
      <c r="O8" s="10">
        <v>0</v>
      </c>
      <c r="P8" s="9">
        <v>24</v>
      </c>
      <c r="Q8" s="10">
        <v>3</v>
      </c>
      <c r="R8" s="9">
        <v>55</v>
      </c>
      <c r="S8" s="10">
        <f t="shared" si="0"/>
        <v>3</v>
      </c>
      <c r="T8" s="9">
        <v>79</v>
      </c>
      <c r="U8" s="19" t="s">
        <v>253</v>
      </c>
    </row>
    <row r="9" ht="16.5" spans="5:21">
      <c r="E9">
        <v>7</v>
      </c>
      <c r="F9" s="3" t="s">
        <v>243</v>
      </c>
      <c r="H9">
        <v>2</v>
      </c>
      <c r="I9">
        <v>17</v>
      </c>
      <c r="J9">
        <v>2</v>
      </c>
      <c r="K9">
        <v>29</v>
      </c>
      <c r="M9">
        <v>7</v>
      </c>
      <c r="N9" s="9" t="s">
        <v>37</v>
      </c>
      <c r="O9" s="10">
        <v>1</v>
      </c>
      <c r="P9" s="9">
        <v>17</v>
      </c>
      <c r="Q9" s="10">
        <v>2</v>
      </c>
      <c r="R9" s="9">
        <v>63</v>
      </c>
      <c r="S9" s="10">
        <f t="shared" si="0"/>
        <v>3</v>
      </c>
      <c r="T9" s="9">
        <f>R9+P9</f>
        <v>80</v>
      </c>
      <c r="U9" s="19" t="s">
        <v>253</v>
      </c>
    </row>
    <row r="10" ht="16.5" spans="5:21">
      <c r="E10">
        <v>9</v>
      </c>
      <c r="F10" s="23" t="s">
        <v>245</v>
      </c>
      <c r="G10" s="23"/>
      <c r="H10">
        <v>4</v>
      </c>
      <c r="J10">
        <v>4</v>
      </c>
      <c r="M10">
        <v>5</v>
      </c>
      <c r="N10" s="9" t="s">
        <v>53</v>
      </c>
      <c r="O10" s="10">
        <v>2</v>
      </c>
      <c r="P10" s="9">
        <v>15</v>
      </c>
      <c r="Q10" s="10">
        <v>1</v>
      </c>
      <c r="R10" s="9">
        <v>40</v>
      </c>
      <c r="S10" s="10">
        <f t="shared" si="0"/>
        <v>3</v>
      </c>
      <c r="T10" s="9">
        <f>P10+R10</f>
        <v>55</v>
      </c>
      <c r="U10" s="19" t="s">
        <v>253</v>
      </c>
    </row>
    <row r="11" ht="16.5" spans="14:21">
      <c r="N11" s="9" t="s">
        <v>62</v>
      </c>
      <c r="O11" s="10">
        <v>2</v>
      </c>
      <c r="P11" s="9">
        <v>36</v>
      </c>
      <c r="Q11" s="10">
        <v>2</v>
      </c>
      <c r="R11" s="9">
        <v>107</v>
      </c>
      <c r="S11" s="10">
        <f t="shared" si="0"/>
        <v>4</v>
      </c>
      <c r="T11" s="9">
        <v>143</v>
      </c>
      <c r="U11" s="19" t="s">
        <v>253</v>
      </c>
    </row>
    <row r="12" ht="16.5" spans="14:21">
      <c r="N12" s="9" t="s">
        <v>73</v>
      </c>
      <c r="O12" s="10">
        <v>2</v>
      </c>
      <c r="P12" s="9">
        <v>31</v>
      </c>
      <c r="Q12" s="10">
        <v>6</v>
      </c>
      <c r="R12" s="9">
        <v>192</v>
      </c>
      <c r="S12" s="10">
        <f t="shared" si="0"/>
        <v>8</v>
      </c>
      <c r="T12" s="9">
        <v>223</v>
      </c>
      <c r="U12" s="19" t="s">
        <v>253</v>
      </c>
    </row>
    <row r="13" ht="16.5" spans="14:21">
      <c r="N13" s="9" t="s">
        <v>84</v>
      </c>
      <c r="O13" s="10">
        <v>4</v>
      </c>
      <c r="P13" s="9">
        <v>55</v>
      </c>
      <c r="Q13" s="10">
        <v>3</v>
      </c>
      <c r="R13" s="9">
        <v>166</v>
      </c>
      <c r="S13" s="10">
        <f t="shared" si="0"/>
        <v>7</v>
      </c>
      <c r="T13" s="9">
        <f>P13+R13</f>
        <v>221</v>
      </c>
      <c r="U13" s="19" t="s">
        <v>252</v>
      </c>
    </row>
    <row r="14" ht="16.5" spans="14:21">
      <c r="N14" s="9" t="s">
        <v>93</v>
      </c>
      <c r="O14" s="10">
        <v>4</v>
      </c>
      <c r="P14" s="9">
        <v>52</v>
      </c>
      <c r="Q14" s="10">
        <v>4</v>
      </c>
      <c r="R14" s="9">
        <v>82</v>
      </c>
      <c r="S14" s="10">
        <f t="shared" si="0"/>
        <v>8</v>
      </c>
      <c r="T14" s="9">
        <v>140</v>
      </c>
      <c r="U14" s="19" t="s">
        <v>252</v>
      </c>
    </row>
    <row r="15" ht="21.5" spans="10:21">
      <c r="J15" s="12">
        <v>1280</v>
      </c>
      <c r="M15" s="9">
        <v>1280</v>
      </c>
      <c r="N15" s="9" t="s">
        <v>131</v>
      </c>
      <c r="O15" s="9">
        <v>8</v>
      </c>
      <c r="P15" s="9">
        <v>487</v>
      </c>
      <c r="Q15" s="9">
        <v>9</v>
      </c>
      <c r="R15" s="9">
        <v>793</v>
      </c>
      <c r="S15" s="9">
        <f t="shared" si="0"/>
        <v>17</v>
      </c>
      <c r="T15" s="9">
        <f>P15+R15</f>
        <v>1280</v>
      </c>
      <c r="U15" s="19" t="s">
        <v>252</v>
      </c>
    </row>
    <row r="16" ht="21.5" spans="10:21">
      <c r="J16" s="13">
        <v>103</v>
      </c>
      <c r="M16" s="9">
        <v>103</v>
      </c>
      <c r="N16" s="9" t="s">
        <v>139</v>
      </c>
      <c r="O16" s="9">
        <v>1</v>
      </c>
      <c r="P16" s="9">
        <v>32</v>
      </c>
      <c r="Q16" s="9">
        <v>5</v>
      </c>
      <c r="R16" s="9">
        <v>71</v>
      </c>
      <c r="S16" s="9">
        <f t="shared" ref="S16:S29" si="1">O16+Q16</f>
        <v>6</v>
      </c>
      <c r="T16" s="9">
        <f t="shared" ref="T16:T29" si="2">P16+R16</f>
        <v>103</v>
      </c>
      <c r="U16" s="19" t="s">
        <v>253</v>
      </c>
    </row>
    <row r="17" ht="21.5" spans="10:21">
      <c r="J17" s="12">
        <v>66</v>
      </c>
      <c r="L17" s="9"/>
      <c r="M17" s="9">
        <v>66</v>
      </c>
      <c r="N17" s="9" t="s">
        <v>146</v>
      </c>
      <c r="O17" s="9">
        <v>0</v>
      </c>
      <c r="P17" s="9">
        <v>11</v>
      </c>
      <c r="Q17" s="9">
        <v>3</v>
      </c>
      <c r="R17" s="9">
        <v>55</v>
      </c>
      <c r="S17" s="9">
        <f t="shared" si="1"/>
        <v>3</v>
      </c>
      <c r="T17" s="9">
        <f t="shared" si="2"/>
        <v>66</v>
      </c>
      <c r="U17" s="19" t="s">
        <v>252</v>
      </c>
    </row>
    <row r="18" ht="21.5" spans="10:21">
      <c r="J18" s="13">
        <v>58</v>
      </c>
      <c r="L18" s="9"/>
      <c r="M18" s="9">
        <v>58</v>
      </c>
      <c r="N18" s="9" t="s">
        <v>150</v>
      </c>
      <c r="O18" s="9">
        <v>1</v>
      </c>
      <c r="P18" s="9">
        <v>14</v>
      </c>
      <c r="Q18" s="9">
        <v>3</v>
      </c>
      <c r="R18" s="9">
        <v>44</v>
      </c>
      <c r="S18" s="9">
        <f t="shared" si="1"/>
        <v>4</v>
      </c>
      <c r="T18" s="9">
        <f t="shared" si="2"/>
        <v>58</v>
      </c>
      <c r="U18" s="19" t="s">
        <v>253</v>
      </c>
    </row>
    <row r="19" ht="21.5" spans="10:21">
      <c r="J19" s="13">
        <v>77</v>
      </c>
      <c r="M19">
        <v>77</v>
      </c>
      <c r="N19" s="9" t="s">
        <v>154</v>
      </c>
      <c r="O19" s="9">
        <v>2</v>
      </c>
      <c r="P19" s="9">
        <v>27</v>
      </c>
      <c r="Q19" s="9">
        <v>6</v>
      </c>
      <c r="R19" s="9">
        <v>50</v>
      </c>
      <c r="S19" s="9">
        <f t="shared" si="1"/>
        <v>8</v>
      </c>
      <c r="T19" s="9">
        <f t="shared" si="2"/>
        <v>77</v>
      </c>
      <c r="U19" s="19" t="s">
        <v>253</v>
      </c>
    </row>
    <row r="20" ht="21.5" spans="10:21">
      <c r="J20" s="12">
        <v>788</v>
      </c>
      <c r="M20">
        <v>788</v>
      </c>
      <c r="N20" s="9" t="s">
        <v>158</v>
      </c>
      <c r="O20" s="9">
        <v>4</v>
      </c>
      <c r="P20" s="9">
        <v>78</v>
      </c>
      <c r="Q20" s="9">
        <v>27</v>
      </c>
      <c r="R20" s="9">
        <v>710</v>
      </c>
      <c r="S20" s="9">
        <f t="shared" si="1"/>
        <v>31</v>
      </c>
      <c r="T20" s="9">
        <f t="shared" si="2"/>
        <v>788</v>
      </c>
      <c r="U20" s="19" t="s">
        <v>253</v>
      </c>
    </row>
    <row r="21" ht="21.5" spans="10:21">
      <c r="J21" s="12">
        <v>564</v>
      </c>
      <c r="M21">
        <v>564</v>
      </c>
      <c r="N21" s="9" t="s">
        <v>165</v>
      </c>
      <c r="O21" s="9">
        <v>3</v>
      </c>
      <c r="P21" s="9">
        <v>69</v>
      </c>
      <c r="Q21" s="9">
        <v>6</v>
      </c>
      <c r="R21" s="9">
        <v>495</v>
      </c>
      <c r="S21" s="9">
        <f t="shared" si="1"/>
        <v>9</v>
      </c>
      <c r="T21" s="9">
        <f t="shared" si="2"/>
        <v>564</v>
      </c>
      <c r="U21" s="19" t="s">
        <v>253</v>
      </c>
    </row>
    <row r="22" ht="21.5" spans="10:21">
      <c r="J22" s="12">
        <v>172</v>
      </c>
      <c r="M22">
        <v>172</v>
      </c>
      <c r="N22" s="9" t="s">
        <v>169</v>
      </c>
      <c r="O22" s="9">
        <v>1</v>
      </c>
      <c r="P22" s="9">
        <v>60</v>
      </c>
      <c r="Q22" s="9">
        <v>2</v>
      </c>
      <c r="R22" s="9">
        <v>112</v>
      </c>
      <c r="S22" s="9">
        <f t="shared" si="1"/>
        <v>3</v>
      </c>
      <c r="T22" s="9">
        <f t="shared" si="2"/>
        <v>172</v>
      </c>
      <c r="U22" s="19" t="s">
        <v>252</v>
      </c>
    </row>
    <row r="23" ht="21.5" spans="10:21">
      <c r="J23" s="12">
        <v>232</v>
      </c>
      <c r="M23">
        <v>232</v>
      </c>
      <c r="N23" s="9" t="s">
        <v>173</v>
      </c>
      <c r="O23" s="9">
        <v>7</v>
      </c>
      <c r="P23" s="9">
        <v>130</v>
      </c>
      <c r="Q23" s="9">
        <v>5</v>
      </c>
      <c r="R23" s="9">
        <v>102</v>
      </c>
      <c r="S23" s="9">
        <f t="shared" si="1"/>
        <v>12</v>
      </c>
      <c r="T23" s="9">
        <f t="shared" si="2"/>
        <v>232</v>
      </c>
      <c r="U23" s="19" t="s">
        <v>252</v>
      </c>
    </row>
    <row r="24" ht="21.5" spans="10:21">
      <c r="J24" s="16">
        <v>1168</v>
      </c>
      <c r="M24">
        <v>1168</v>
      </c>
      <c r="N24" s="9" t="s">
        <v>180</v>
      </c>
      <c r="O24" s="9">
        <v>8</v>
      </c>
      <c r="P24" s="9">
        <v>148</v>
      </c>
      <c r="Q24" s="9">
        <v>31</v>
      </c>
      <c r="R24" s="9">
        <v>1020</v>
      </c>
      <c r="S24" s="9">
        <f t="shared" si="1"/>
        <v>39</v>
      </c>
      <c r="T24" s="9">
        <f t="shared" si="2"/>
        <v>1168</v>
      </c>
      <c r="U24" s="19" t="s">
        <v>253</v>
      </c>
    </row>
    <row r="25" ht="21.5" spans="10:21">
      <c r="J25" s="16">
        <v>365</v>
      </c>
      <c r="M25">
        <v>365</v>
      </c>
      <c r="N25" s="9" t="s">
        <v>196</v>
      </c>
      <c r="O25" s="9">
        <v>1</v>
      </c>
      <c r="P25" s="9">
        <v>26</v>
      </c>
      <c r="Q25" s="9">
        <v>8</v>
      </c>
      <c r="R25" s="9">
        <v>339</v>
      </c>
      <c r="S25" s="9">
        <f t="shared" si="1"/>
        <v>9</v>
      </c>
      <c r="T25" s="9">
        <f t="shared" si="2"/>
        <v>365</v>
      </c>
      <c r="U25" s="19" t="s">
        <v>253</v>
      </c>
    </row>
    <row r="26" ht="21.5" spans="10:21">
      <c r="J26" s="16">
        <v>1007</v>
      </c>
      <c r="M26">
        <v>1007</v>
      </c>
      <c r="N26" s="9" t="s">
        <v>200</v>
      </c>
      <c r="O26" s="9">
        <v>1</v>
      </c>
      <c r="P26" s="9">
        <v>287</v>
      </c>
      <c r="Q26" s="9">
        <v>8</v>
      </c>
      <c r="R26" s="9">
        <v>720</v>
      </c>
      <c r="S26" s="9">
        <f t="shared" si="1"/>
        <v>9</v>
      </c>
      <c r="T26" s="9">
        <f t="shared" si="2"/>
        <v>1007</v>
      </c>
      <c r="U26" s="19" t="s">
        <v>252</v>
      </c>
    </row>
    <row r="27" ht="21.5" spans="10:21">
      <c r="J27" s="16">
        <v>56</v>
      </c>
      <c r="M27">
        <v>56</v>
      </c>
      <c r="N27" s="9" t="s">
        <v>212</v>
      </c>
      <c r="O27" s="9">
        <v>1</v>
      </c>
      <c r="P27" s="9">
        <v>11</v>
      </c>
      <c r="Q27" s="9">
        <v>9</v>
      </c>
      <c r="R27" s="9">
        <v>45</v>
      </c>
      <c r="S27" s="9">
        <f t="shared" si="1"/>
        <v>10</v>
      </c>
      <c r="T27" s="9">
        <f t="shared" si="2"/>
        <v>56</v>
      </c>
      <c r="U27" s="19" t="s">
        <v>253</v>
      </c>
    </row>
    <row r="28" ht="21.5" spans="10:21">
      <c r="J28" s="16">
        <v>108</v>
      </c>
      <c r="M28">
        <v>108</v>
      </c>
      <c r="N28" s="9" t="s">
        <v>219</v>
      </c>
      <c r="O28" s="9">
        <v>1</v>
      </c>
      <c r="P28" s="9">
        <v>25</v>
      </c>
      <c r="Q28" s="9">
        <v>1</v>
      </c>
      <c r="R28" s="9">
        <v>83</v>
      </c>
      <c r="S28" s="9">
        <f t="shared" si="1"/>
        <v>2</v>
      </c>
      <c r="T28" s="9">
        <f t="shared" si="2"/>
        <v>108</v>
      </c>
      <c r="U28" s="19" t="s">
        <v>252</v>
      </c>
    </row>
    <row r="29" ht="21.5" spans="10:21">
      <c r="J29" s="16">
        <v>85</v>
      </c>
      <c r="M29">
        <v>85</v>
      </c>
      <c r="N29" s="9" t="s">
        <v>231</v>
      </c>
      <c r="O29" s="9">
        <v>4</v>
      </c>
      <c r="P29" s="9">
        <v>46</v>
      </c>
      <c r="Q29" s="9">
        <v>2</v>
      </c>
      <c r="R29" s="9">
        <v>39</v>
      </c>
      <c r="S29" s="9">
        <f t="shared" si="1"/>
        <v>6</v>
      </c>
      <c r="T29" s="9">
        <f t="shared" si="2"/>
        <v>85</v>
      </c>
      <c r="U29" s="19" t="s">
        <v>252</v>
      </c>
    </row>
    <row r="30" ht="16.5" spans="14:21">
      <c r="N30" s="17">
        <v>23</v>
      </c>
      <c r="O30" s="9"/>
      <c r="P30" s="9"/>
      <c r="Q30" s="9"/>
      <c r="R30" s="9"/>
      <c r="S30" s="9"/>
      <c r="T30" s="9">
        <f>SUM(T7:T29)</f>
        <v>7533</v>
      </c>
      <c r="U30" s="9"/>
    </row>
  </sheetData>
  <sortState ref="N7:U14">
    <sortCondition ref="N7:N14"/>
  </sortState>
  <mergeCells count="6">
    <mergeCell ref="F6:G6"/>
    <mergeCell ref="H6:I6"/>
    <mergeCell ref="J6:K6"/>
    <mergeCell ref="O6:P6"/>
    <mergeCell ref="Q6:R6"/>
    <mergeCell ref="F10:G10"/>
  </mergeCells>
  <pageMargins left="0.7" right="0.7" top="0.75" bottom="0.75" header="0.3" footer="0.3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T27"/>
  <sheetViews>
    <sheetView topLeftCell="J15" workbookViewId="0">
      <selection activeCell="S6" sqref="S6:S27"/>
    </sheetView>
  </sheetViews>
  <sheetFormatPr defaultColWidth="9" defaultRowHeight="14"/>
  <cols>
    <col min="12" max="12" width="13.25" customWidth="1"/>
    <col min="13" max="13" width="25.5" customWidth="1"/>
    <col min="18" max="18" width="14.9166666666667" customWidth="1"/>
    <col min="19" max="19" width="17" customWidth="1"/>
    <col min="20" max="20" width="10.0833333333333" customWidth="1"/>
  </cols>
  <sheetData>
    <row r="5" ht="17.5" spans="5:19">
      <c r="E5" s="2" t="s">
        <v>268</v>
      </c>
      <c r="F5" s="2"/>
      <c r="G5" s="5" t="s">
        <v>17</v>
      </c>
      <c r="H5" s="5"/>
      <c r="I5" s="5" t="s">
        <v>16</v>
      </c>
      <c r="J5" s="5"/>
      <c r="L5" s="3" t="s">
        <v>248</v>
      </c>
      <c r="M5" s="2" t="s">
        <v>269</v>
      </c>
      <c r="N5" s="5" t="s">
        <v>17</v>
      </c>
      <c r="O5" s="5"/>
      <c r="P5" s="5" t="s">
        <v>16</v>
      </c>
      <c r="Q5" s="5"/>
      <c r="R5" s="18" t="s">
        <v>250</v>
      </c>
      <c r="S5" s="18" t="s">
        <v>251</v>
      </c>
    </row>
    <row r="6" ht="16.5" spans="4:20">
      <c r="D6">
        <v>5</v>
      </c>
      <c r="E6" s="3" t="s">
        <v>241</v>
      </c>
      <c r="G6">
        <v>1</v>
      </c>
      <c r="H6">
        <v>27</v>
      </c>
      <c r="I6">
        <v>2</v>
      </c>
      <c r="J6">
        <v>39</v>
      </c>
      <c r="M6" s="9" t="s">
        <v>22</v>
      </c>
      <c r="N6" s="10">
        <v>6</v>
      </c>
      <c r="O6" s="9">
        <v>181</v>
      </c>
      <c r="P6" s="10">
        <v>7</v>
      </c>
      <c r="Q6" s="9">
        <v>282</v>
      </c>
      <c r="R6" s="10">
        <f>N6+P6</f>
        <v>13</v>
      </c>
      <c r="S6" s="9">
        <f>O6+Q6</f>
        <v>463</v>
      </c>
      <c r="T6" s="19" t="s">
        <v>252</v>
      </c>
    </row>
    <row r="7" ht="16.5" spans="4:20">
      <c r="D7">
        <v>6</v>
      </c>
      <c r="E7" s="3" t="s">
        <v>242</v>
      </c>
      <c r="G7">
        <v>2</v>
      </c>
      <c r="H7">
        <v>26</v>
      </c>
      <c r="I7">
        <v>2</v>
      </c>
      <c r="J7">
        <v>38</v>
      </c>
      <c r="M7" s="9" t="s">
        <v>26</v>
      </c>
      <c r="N7" s="10">
        <v>1</v>
      </c>
      <c r="O7" s="9">
        <v>24</v>
      </c>
      <c r="P7" s="10">
        <v>2</v>
      </c>
      <c r="Q7" s="9">
        <v>55</v>
      </c>
      <c r="R7" s="10">
        <f t="shared" ref="R7:R12" si="0">N7+P7</f>
        <v>3</v>
      </c>
      <c r="S7" s="9">
        <v>79</v>
      </c>
      <c r="T7" s="19" t="s">
        <v>253</v>
      </c>
    </row>
    <row r="8" ht="16.5" spans="13:20">
      <c r="M8" s="9" t="s">
        <v>37</v>
      </c>
      <c r="N8" s="10">
        <v>1</v>
      </c>
      <c r="O8" s="9">
        <v>17</v>
      </c>
      <c r="P8" s="10">
        <v>0</v>
      </c>
      <c r="Q8" s="9">
        <v>63</v>
      </c>
      <c r="R8" s="10">
        <f t="shared" si="0"/>
        <v>1</v>
      </c>
      <c r="S8" s="9">
        <f>O8+Q8</f>
        <v>80</v>
      </c>
      <c r="T8" s="19" t="s">
        <v>253</v>
      </c>
    </row>
    <row r="9" ht="16.5" spans="13:20">
      <c r="M9" s="9" t="s">
        <v>53</v>
      </c>
      <c r="N9" s="10">
        <v>1</v>
      </c>
      <c r="O9" s="9">
        <v>15</v>
      </c>
      <c r="P9" s="10">
        <v>0</v>
      </c>
      <c r="Q9" s="9">
        <v>40</v>
      </c>
      <c r="R9" s="10">
        <f t="shared" si="0"/>
        <v>1</v>
      </c>
      <c r="S9" s="9">
        <f>Q9+O9</f>
        <v>55</v>
      </c>
      <c r="T9" s="19" t="s">
        <v>253</v>
      </c>
    </row>
    <row r="10" ht="16.5" spans="13:20">
      <c r="M10" s="9" t="s">
        <v>84</v>
      </c>
      <c r="N10" s="10">
        <v>5</v>
      </c>
      <c r="O10" s="9">
        <v>55</v>
      </c>
      <c r="P10" s="10">
        <v>1</v>
      </c>
      <c r="Q10" s="9">
        <v>166</v>
      </c>
      <c r="R10" s="10">
        <f t="shared" si="0"/>
        <v>6</v>
      </c>
      <c r="S10" s="9">
        <f>Q10+O10</f>
        <v>221</v>
      </c>
      <c r="T10" s="19" t="s">
        <v>252</v>
      </c>
    </row>
    <row r="11" ht="16.5" spans="13:20">
      <c r="M11" s="9" t="s">
        <v>108</v>
      </c>
      <c r="N11" s="9">
        <v>1</v>
      </c>
      <c r="O11" s="9">
        <v>30</v>
      </c>
      <c r="P11" s="9">
        <v>0</v>
      </c>
      <c r="Q11" s="9">
        <v>61</v>
      </c>
      <c r="R11" s="9">
        <f t="shared" si="0"/>
        <v>1</v>
      </c>
      <c r="S11" s="9">
        <f>Q11+O11</f>
        <v>91</v>
      </c>
      <c r="T11" s="19" t="s">
        <v>252</v>
      </c>
    </row>
    <row r="12" ht="21.5" spans="10:20">
      <c r="J12" s="12"/>
      <c r="L12" s="9">
        <v>1280</v>
      </c>
      <c r="M12" s="9" t="s">
        <v>131</v>
      </c>
      <c r="N12" s="9">
        <v>16</v>
      </c>
      <c r="O12" s="9">
        <v>487</v>
      </c>
      <c r="P12" s="9">
        <v>4</v>
      </c>
      <c r="Q12" s="9">
        <v>793</v>
      </c>
      <c r="R12" s="9">
        <f t="shared" si="0"/>
        <v>20</v>
      </c>
      <c r="S12" s="9">
        <f>O12+Q12</f>
        <v>1280</v>
      </c>
      <c r="T12" s="19" t="s">
        <v>252</v>
      </c>
    </row>
    <row r="13" ht="21.5" spans="10:20">
      <c r="J13" s="12"/>
      <c r="L13" s="9">
        <v>412</v>
      </c>
      <c r="M13" s="9" t="s">
        <v>135</v>
      </c>
      <c r="N13" s="9">
        <v>5</v>
      </c>
      <c r="O13" s="9">
        <v>301</v>
      </c>
      <c r="P13" s="9">
        <v>5</v>
      </c>
      <c r="Q13" s="9">
        <v>111</v>
      </c>
      <c r="R13" s="9">
        <f t="shared" ref="R13:R26" si="1">N13+P13</f>
        <v>10</v>
      </c>
      <c r="S13" s="9">
        <f t="shared" ref="S13:S26" si="2">O13+Q13</f>
        <v>412</v>
      </c>
      <c r="T13" s="19" t="s">
        <v>252</v>
      </c>
    </row>
    <row r="14" ht="21.5" spans="10:20">
      <c r="J14" s="12"/>
      <c r="L14" s="9">
        <v>103</v>
      </c>
      <c r="M14" s="9" t="s">
        <v>139</v>
      </c>
      <c r="N14" s="9">
        <v>2</v>
      </c>
      <c r="O14" s="9">
        <v>32</v>
      </c>
      <c r="P14" s="9">
        <v>1</v>
      </c>
      <c r="Q14" s="9">
        <v>71</v>
      </c>
      <c r="R14" s="9">
        <f t="shared" si="1"/>
        <v>3</v>
      </c>
      <c r="S14" s="9">
        <f t="shared" si="2"/>
        <v>103</v>
      </c>
      <c r="T14" s="19" t="s">
        <v>253</v>
      </c>
    </row>
    <row r="15" ht="21.5" spans="10:20">
      <c r="J15" s="13"/>
      <c r="K15" s="9"/>
      <c r="L15" s="9">
        <v>66</v>
      </c>
      <c r="M15" s="9" t="s">
        <v>146</v>
      </c>
      <c r="N15" s="9">
        <v>1</v>
      </c>
      <c r="O15" s="9">
        <v>11</v>
      </c>
      <c r="P15" s="9">
        <v>1</v>
      </c>
      <c r="Q15" s="9">
        <v>55</v>
      </c>
      <c r="R15" s="9">
        <f t="shared" si="1"/>
        <v>2</v>
      </c>
      <c r="S15" s="9">
        <f t="shared" si="2"/>
        <v>66</v>
      </c>
      <c r="T15" s="19" t="s">
        <v>252</v>
      </c>
    </row>
    <row r="16" ht="21.5" spans="10:20">
      <c r="J16" s="12"/>
      <c r="L16">
        <v>788</v>
      </c>
      <c r="M16" s="9" t="s">
        <v>158</v>
      </c>
      <c r="N16" s="9">
        <v>2</v>
      </c>
      <c r="O16" s="9">
        <v>78</v>
      </c>
      <c r="P16" s="9">
        <v>5</v>
      </c>
      <c r="Q16" s="9">
        <v>710</v>
      </c>
      <c r="R16" s="9">
        <f t="shared" si="1"/>
        <v>7</v>
      </c>
      <c r="S16" s="9">
        <f t="shared" si="2"/>
        <v>788</v>
      </c>
      <c r="T16" s="19" t="s">
        <v>253</v>
      </c>
    </row>
    <row r="17" ht="21.5" spans="10:20">
      <c r="J17" s="12"/>
      <c r="L17">
        <v>564</v>
      </c>
      <c r="M17" s="14" t="s">
        <v>165</v>
      </c>
      <c r="N17" s="9">
        <v>2</v>
      </c>
      <c r="O17" s="9">
        <v>69</v>
      </c>
      <c r="P17" s="9">
        <v>1</v>
      </c>
      <c r="Q17" s="9">
        <v>495</v>
      </c>
      <c r="R17" s="9">
        <f t="shared" si="1"/>
        <v>3</v>
      </c>
      <c r="S17" s="9">
        <f t="shared" si="2"/>
        <v>564</v>
      </c>
      <c r="T17" s="19" t="s">
        <v>253</v>
      </c>
    </row>
    <row r="18" ht="21.5" spans="10:20">
      <c r="J18" s="12"/>
      <c r="L18">
        <v>172</v>
      </c>
      <c r="M18" s="9" t="s">
        <v>169</v>
      </c>
      <c r="N18" s="9">
        <v>2</v>
      </c>
      <c r="O18" s="9">
        <v>60</v>
      </c>
      <c r="P18" s="9">
        <v>1</v>
      </c>
      <c r="Q18" s="9">
        <v>112</v>
      </c>
      <c r="R18" s="9">
        <f t="shared" si="1"/>
        <v>3</v>
      </c>
      <c r="S18" s="9">
        <f t="shared" si="2"/>
        <v>172</v>
      </c>
      <c r="T18" s="19" t="s">
        <v>252</v>
      </c>
    </row>
    <row r="19" ht="21.5" spans="10:20">
      <c r="J19" s="16"/>
      <c r="L19">
        <v>232</v>
      </c>
      <c r="M19" s="9" t="s">
        <v>173</v>
      </c>
      <c r="N19" s="9">
        <v>6</v>
      </c>
      <c r="O19" s="9">
        <v>130</v>
      </c>
      <c r="P19" s="9">
        <v>4</v>
      </c>
      <c r="Q19" s="9">
        <v>102</v>
      </c>
      <c r="R19" s="9">
        <f t="shared" si="1"/>
        <v>10</v>
      </c>
      <c r="S19" s="9">
        <f t="shared" si="2"/>
        <v>232</v>
      </c>
      <c r="T19" s="19" t="s">
        <v>252</v>
      </c>
    </row>
    <row r="20" ht="21.5" spans="10:20">
      <c r="J20" s="16"/>
      <c r="L20">
        <v>1168</v>
      </c>
      <c r="M20" s="9" t="s">
        <v>180</v>
      </c>
      <c r="N20" s="9">
        <v>7</v>
      </c>
      <c r="O20" s="9">
        <v>148</v>
      </c>
      <c r="P20" s="9">
        <v>4</v>
      </c>
      <c r="Q20" s="9">
        <v>1020</v>
      </c>
      <c r="R20" s="9">
        <f t="shared" si="1"/>
        <v>11</v>
      </c>
      <c r="S20" s="9">
        <f t="shared" si="2"/>
        <v>1168</v>
      </c>
      <c r="T20" s="19" t="s">
        <v>253</v>
      </c>
    </row>
    <row r="21" s="6" customFormat="1" ht="21.5" spans="10:20">
      <c r="J21" s="15"/>
      <c r="L21" s="6">
        <v>456</v>
      </c>
      <c r="M21" s="14" t="s">
        <v>184</v>
      </c>
      <c r="N21" s="14">
        <v>17</v>
      </c>
      <c r="O21" s="14">
        <v>251</v>
      </c>
      <c r="P21" s="14">
        <v>2</v>
      </c>
      <c r="Q21" s="14">
        <v>205</v>
      </c>
      <c r="R21" s="14">
        <f t="shared" si="1"/>
        <v>19</v>
      </c>
      <c r="S21" s="14">
        <f t="shared" si="2"/>
        <v>456</v>
      </c>
      <c r="T21" s="21" t="s">
        <v>252</v>
      </c>
    </row>
    <row r="22" ht="21.5" spans="10:20">
      <c r="J22" s="16"/>
      <c r="L22">
        <v>365</v>
      </c>
      <c r="M22" s="9" t="s">
        <v>196</v>
      </c>
      <c r="N22" s="9">
        <v>0</v>
      </c>
      <c r="O22" s="9">
        <v>26</v>
      </c>
      <c r="P22" s="9">
        <v>2</v>
      </c>
      <c r="Q22" s="9">
        <v>339</v>
      </c>
      <c r="R22" s="9">
        <f t="shared" si="1"/>
        <v>2</v>
      </c>
      <c r="S22" s="9">
        <f t="shared" si="2"/>
        <v>365</v>
      </c>
      <c r="T22" s="19" t="s">
        <v>253</v>
      </c>
    </row>
    <row r="23" ht="21.5" spans="10:20">
      <c r="J23" s="16"/>
      <c r="L23">
        <v>1007</v>
      </c>
      <c r="M23" s="9" t="s">
        <v>200</v>
      </c>
      <c r="N23" s="9">
        <v>8</v>
      </c>
      <c r="O23" s="9">
        <v>287</v>
      </c>
      <c r="P23" s="9">
        <v>6</v>
      </c>
      <c r="Q23" s="9">
        <v>720</v>
      </c>
      <c r="R23" s="9">
        <f t="shared" si="1"/>
        <v>14</v>
      </c>
      <c r="S23" s="9">
        <f t="shared" si="2"/>
        <v>1007</v>
      </c>
      <c r="T23" s="19" t="s">
        <v>252</v>
      </c>
    </row>
    <row r="24" ht="21.5" spans="10:20">
      <c r="J24" s="16"/>
      <c r="L24">
        <v>293</v>
      </c>
      <c r="M24" s="9" t="s">
        <v>223</v>
      </c>
      <c r="N24" s="9">
        <v>4</v>
      </c>
      <c r="O24" s="9">
        <v>86</v>
      </c>
      <c r="P24" s="9">
        <v>0</v>
      </c>
      <c r="Q24" s="9">
        <v>207</v>
      </c>
      <c r="R24" s="9">
        <f t="shared" si="1"/>
        <v>4</v>
      </c>
      <c r="S24" s="9">
        <f t="shared" si="2"/>
        <v>293</v>
      </c>
      <c r="T24" s="19" t="s">
        <v>252</v>
      </c>
    </row>
    <row r="25" ht="21.5" spans="10:20">
      <c r="J25" s="16"/>
      <c r="L25">
        <v>64</v>
      </c>
      <c r="M25" s="9" t="s">
        <v>227</v>
      </c>
      <c r="N25" s="9">
        <v>1</v>
      </c>
      <c r="O25" s="9">
        <v>21</v>
      </c>
      <c r="P25" s="9">
        <v>0</v>
      </c>
      <c r="Q25" s="9">
        <v>43</v>
      </c>
      <c r="R25" s="9">
        <f t="shared" si="1"/>
        <v>1</v>
      </c>
      <c r="S25" s="9">
        <f t="shared" si="2"/>
        <v>64</v>
      </c>
      <c r="T25" s="19" t="s">
        <v>253</v>
      </c>
    </row>
    <row r="26" ht="16.5" spans="12:20">
      <c r="L26">
        <v>85</v>
      </c>
      <c r="M26" s="9" t="s">
        <v>231</v>
      </c>
      <c r="N26" s="9">
        <v>3</v>
      </c>
      <c r="O26" s="9">
        <v>46</v>
      </c>
      <c r="P26" s="9">
        <v>1</v>
      </c>
      <c r="Q26" s="9">
        <v>39</v>
      </c>
      <c r="R26" s="9">
        <f t="shared" si="1"/>
        <v>4</v>
      </c>
      <c r="S26" s="9">
        <f t="shared" si="2"/>
        <v>85</v>
      </c>
      <c r="T26" s="19" t="s">
        <v>252</v>
      </c>
    </row>
    <row r="27" ht="15.5" spans="13:19">
      <c r="M27" s="20">
        <v>21</v>
      </c>
      <c r="S27">
        <f>SUM(S6:S26)</f>
        <v>8044</v>
      </c>
    </row>
  </sheetData>
  <sortState ref="M6:T11">
    <sortCondition ref="M6:M11"/>
  </sortState>
  <mergeCells count="5">
    <mergeCell ref="E5:F5"/>
    <mergeCell ref="G5:H5"/>
    <mergeCell ref="I5:J5"/>
    <mergeCell ref="N5:O5"/>
    <mergeCell ref="P5:Q5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title page</vt:lpstr>
      <vt:lpstr>total characteristics</vt:lpstr>
      <vt:lpstr>hypertension</vt:lpstr>
      <vt:lpstr>diabetes</vt:lpstr>
      <vt:lpstr>cardiovascular disease</vt:lpstr>
      <vt:lpstr>COPD</vt:lpstr>
      <vt:lpstr>maglinancy</vt:lpstr>
      <vt:lpstr>chronic liver disease</vt:lpstr>
      <vt:lpstr>kidney disease</vt:lpstr>
      <vt:lpstr>cerebrovascular disease </vt:lpstr>
      <vt:lpstr>u-test</vt:lpstr>
      <vt:lpstr>immunosupressive disease</vt:lpstr>
      <vt:lpstr>digestive disease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殷庭萱</dc:creator>
  <cp:lastModifiedBy>殷庭萱</cp:lastModifiedBy>
  <dcterms:created xsi:type="dcterms:W3CDTF">2015-06-05T18:19:00Z</dcterms:created>
  <dcterms:modified xsi:type="dcterms:W3CDTF">2021-02-04T01:48:47Z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