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2D7DEE27-D489-4AD5-921F-2BCBAAD0EE95}" xr6:coauthVersionLast="45" xr6:coauthVersionMax="45" xr10:uidLastSave="{00000000-0000-0000-0000-000000000000}"/>
  <bookViews>
    <workbookView xWindow="57480" yWindow="-75" windowWidth="29040" windowHeight="15840" xr2:uid="{C7975E76-C88A-4F6A-9A38-BE00BCAF64F0}"/>
  </bookViews>
  <sheets>
    <sheet name="Supp. Table 15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D17" i="1"/>
  <c r="L17" i="1"/>
  <c r="H17" i="1"/>
  <c r="G17" i="1"/>
  <c r="E17" i="1"/>
  <c r="J16" i="1"/>
  <c r="D16" i="1"/>
  <c r="L16" i="1"/>
  <c r="H16" i="1"/>
  <c r="G16" i="1"/>
  <c r="E16" i="1"/>
  <c r="J15" i="1"/>
  <c r="D15" i="1"/>
  <c r="L15" i="1"/>
  <c r="H15" i="1"/>
  <c r="G15" i="1"/>
  <c r="E15" i="1"/>
  <c r="J14" i="1"/>
  <c r="D14" i="1"/>
  <c r="L14" i="1"/>
  <c r="H14" i="1"/>
  <c r="G14" i="1"/>
  <c r="E14" i="1"/>
  <c r="J13" i="1"/>
  <c r="D13" i="1"/>
  <c r="L13" i="1"/>
  <c r="H13" i="1"/>
  <c r="G13" i="1"/>
  <c r="E13" i="1"/>
  <c r="J11" i="1"/>
  <c r="D11" i="1"/>
  <c r="L11" i="1"/>
  <c r="H11" i="1"/>
  <c r="G11" i="1"/>
  <c r="E11" i="1"/>
  <c r="J10" i="1"/>
  <c r="D10" i="1"/>
  <c r="L10" i="1"/>
  <c r="H10" i="1"/>
  <c r="G10" i="1"/>
  <c r="E10" i="1"/>
  <c r="J9" i="1"/>
  <c r="D9" i="1"/>
  <c r="L9" i="1"/>
  <c r="H9" i="1"/>
  <c r="G9" i="1"/>
  <c r="E9" i="1"/>
  <c r="J8" i="1"/>
  <c r="D8" i="1"/>
  <c r="L8" i="1"/>
  <c r="H8" i="1"/>
  <c r="G8" i="1"/>
  <c r="E8" i="1"/>
  <c r="J7" i="1"/>
  <c r="D7" i="1"/>
  <c r="L7" i="1"/>
  <c r="H7" i="1"/>
  <c r="G7" i="1"/>
  <c r="E7" i="1"/>
  <c r="J5" i="1"/>
  <c r="D5" i="1"/>
  <c r="L5" i="1"/>
  <c r="H5" i="1"/>
  <c r="G5" i="1"/>
  <c r="E5" i="1"/>
</calcChain>
</file>

<file path=xl/sharedStrings.xml><?xml version="1.0" encoding="utf-8"?>
<sst xmlns="http://schemas.openxmlformats.org/spreadsheetml/2006/main" count="16" uniqueCount="16">
  <si>
    <t>Supplemental Table 15: Daily per capita Total Food Demand by time period</t>
  </si>
  <si>
    <t>Difference</t>
  </si>
  <si>
    <t>Diet quality</t>
  </si>
  <si>
    <t>2005-2016</t>
  </si>
  <si>
    <t>2005-2010</t>
  </si>
  <si>
    <t>Mean, grams</t>
  </si>
  <si>
    <r>
      <t>Percent</t>
    </r>
    <r>
      <rPr>
        <vertAlign val="superscript"/>
        <sz val="11"/>
        <color theme="1"/>
        <rFont val="Times New Roman"/>
        <family val="1"/>
      </rPr>
      <t>1</t>
    </r>
  </si>
  <si>
    <t>Mean (95% CI), grams</t>
  </si>
  <si>
    <t>Overall</t>
  </si>
  <si>
    <t>HEI-2015 quintile</t>
  </si>
  <si>
    <t>AHEI quintile</t>
  </si>
  <si>
    <t>HEI-2015, Healthy Eating Index</t>
  </si>
  <si>
    <t>AHEI-2010, Alternative Healthy Eating Index</t>
  </si>
  <si>
    <t>Higher quintiles represent higher diet quality.</t>
  </si>
  <si>
    <t>Total Food Demand includes retail loss, inedible, consumer waste, and consumption.</t>
  </si>
  <si>
    <t>Mean difference divided by 2005-2016 mean multiplied by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</si>
</sst>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right" indent="2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Dish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 Characteristics"/>
      <sheetName val="Waste"/>
      <sheetName val="Consumption"/>
      <sheetName val="Retail Waste"/>
      <sheetName val="Purchase"/>
      <sheetName val="Edible"/>
      <sheetName val="Inedible"/>
      <sheetName val="Total Food Demand"/>
      <sheetName val="Summary"/>
      <sheetName val="Retail Waste_AHEI"/>
      <sheetName val="Purchase_AHEI"/>
      <sheetName val="Waste_AHEI"/>
      <sheetName val="Inedible_AHEI"/>
      <sheetName val="Consumption_AHEI"/>
      <sheetName val="Total Food Demand_AHEI"/>
      <sheetName val="Summary_AHEI"/>
      <sheetName val="Sensitivity_sample"/>
      <sheetName val="Sensitivity_HEI"/>
      <sheetName val="Sensitivity_AHEI"/>
      <sheetName val="Sensitivity_summary"/>
    </sheetNames>
    <sheetDataSet>
      <sheetData sheetId="0">
        <row r="6">
          <cell r="B6">
            <v>2.78774E-2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D2">
            <v>52.306667220739968</v>
          </cell>
        </row>
      </sheetData>
      <sheetData sheetId="8">
        <row r="26">
          <cell r="B26">
            <v>1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98.213317365005395</v>
          </cell>
        </row>
      </sheetData>
      <sheetData sheetId="15">
        <row r="2">
          <cell r="B2">
            <v>1</v>
          </cell>
        </row>
      </sheetData>
      <sheetData sheetId="16">
        <row r="38">
          <cell r="D38">
            <v>1685.513906002815</v>
          </cell>
          <cell r="F38">
            <v>1659.1802715388237</v>
          </cell>
          <cell r="G38">
            <v>1711.8475404668063</v>
          </cell>
          <cell r="M38">
            <v>1866.9799737118212</v>
          </cell>
          <cell r="O38">
            <v>1829.9820211014539</v>
          </cell>
          <cell r="P38">
            <v>1903.9779263221885</v>
          </cell>
          <cell r="AE38">
            <v>181.46606770900621</v>
          </cell>
        </row>
      </sheetData>
      <sheetData sheetId="17">
        <row r="38">
          <cell r="D38">
            <v>1228.4040012527364</v>
          </cell>
          <cell r="F38">
            <v>1197.0900161960444</v>
          </cell>
          <cell r="G38">
            <v>1259.7179863094284</v>
          </cell>
          <cell r="M38">
            <v>1387.0059412387893</v>
          </cell>
          <cell r="O38">
            <v>1343.1429847632855</v>
          </cell>
          <cell r="P38">
            <v>1430.8688977142931</v>
          </cell>
          <cell r="AE38">
            <v>158.60193998605291</v>
          </cell>
        </row>
        <row r="75">
          <cell r="D75">
            <v>1514.6528952127273</v>
          </cell>
          <cell r="F75">
            <v>1480.6149658076001</v>
          </cell>
          <cell r="G75">
            <v>1548.6908246178546</v>
          </cell>
          <cell r="M75">
            <v>1671.8218589081825</v>
          </cell>
          <cell r="O75">
            <v>1620.3913844476506</v>
          </cell>
          <cell r="P75">
            <v>1723.2523333687145</v>
          </cell>
          <cell r="AE75">
            <v>157.1689636954552</v>
          </cell>
        </row>
        <row r="112">
          <cell r="D112">
            <v>1687.68912791048</v>
          </cell>
          <cell r="F112">
            <v>1639.4137154371815</v>
          </cell>
          <cell r="G112">
            <v>1735.9645403837785</v>
          </cell>
          <cell r="M112">
            <v>1881.7971606633434</v>
          </cell>
          <cell r="O112">
            <v>1812.7181347427761</v>
          </cell>
          <cell r="P112">
            <v>1950.8761865839108</v>
          </cell>
          <cell r="AE112">
            <v>194.10803275286344</v>
          </cell>
        </row>
        <row r="149">
          <cell r="D149">
            <v>1848.8354211127812</v>
          </cell>
          <cell r="F149">
            <v>1806.1982566885742</v>
          </cell>
          <cell r="G149">
            <v>1891.4725855369882</v>
          </cell>
          <cell r="M149">
            <v>2049.928184383682</v>
          </cell>
          <cell r="O149">
            <v>1985.0048801345506</v>
          </cell>
          <cell r="P149">
            <v>2114.8514886328135</v>
          </cell>
          <cell r="AE149">
            <v>201.09276327090083</v>
          </cell>
        </row>
        <row r="186">
          <cell r="D186">
            <v>2085.817420995967</v>
          </cell>
          <cell r="F186">
            <v>2030.7461209332166</v>
          </cell>
          <cell r="G186">
            <v>2140.8887210587177</v>
          </cell>
          <cell r="M186">
            <v>2334.8339148442974</v>
          </cell>
          <cell r="O186">
            <v>2261.4145797557644</v>
          </cell>
          <cell r="P186">
            <v>2408.2532499328304</v>
          </cell>
          <cell r="AE186">
            <v>249.01649384833036</v>
          </cell>
        </row>
      </sheetData>
      <sheetData sheetId="18">
        <row r="38">
          <cell r="D38">
            <v>1570.7832806685385</v>
          </cell>
          <cell r="F38">
            <v>1527.8858692550114</v>
          </cell>
          <cell r="G38">
            <v>1613.6806920820657</v>
          </cell>
          <cell r="M38">
            <v>1749.9188750613744</v>
          </cell>
          <cell r="O38">
            <v>1695.3194277728865</v>
          </cell>
          <cell r="P38">
            <v>1804.5183223498623</v>
          </cell>
          <cell r="AE38">
            <v>179.13559439283586</v>
          </cell>
        </row>
        <row r="75">
          <cell r="D75">
            <v>1610.0615293707547</v>
          </cell>
          <cell r="F75">
            <v>1571.7135910100455</v>
          </cell>
          <cell r="G75">
            <v>1648.4094677314638</v>
          </cell>
          <cell r="M75">
            <v>1789.4803453442876</v>
          </cell>
          <cell r="O75">
            <v>1731.2607924918348</v>
          </cell>
          <cell r="P75">
            <v>1847.6998981967404</v>
          </cell>
          <cell r="AE75">
            <v>179.4188159735329</v>
          </cell>
        </row>
        <row r="112">
          <cell r="D112">
            <v>1640.1712412336701</v>
          </cell>
          <cell r="F112">
            <v>1602.0521170150366</v>
          </cell>
          <cell r="G112">
            <v>1678.2903654523036</v>
          </cell>
          <cell r="M112">
            <v>1866.4342158891939</v>
          </cell>
          <cell r="O112">
            <v>1809.2807220989343</v>
          </cell>
          <cell r="P112">
            <v>1923.5877096794534</v>
          </cell>
          <cell r="AE112">
            <v>226.26297465552375</v>
          </cell>
        </row>
        <row r="149">
          <cell r="D149">
            <v>1734.4682680535411</v>
          </cell>
          <cell r="F149">
            <v>1689.4307122053044</v>
          </cell>
          <cell r="G149">
            <v>1779.5058239017778</v>
          </cell>
          <cell r="M149">
            <v>1894.8599251222001</v>
          </cell>
          <cell r="O149">
            <v>1829.8991654439521</v>
          </cell>
          <cell r="P149">
            <v>1959.8206848004481</v>
          </cell>
          <cell r="AE149">
            <v>160.39165706865901</v>
          </cell>
        </row>
        <row r="186">
          <cell r="D186">
            <v>1852.4540597542593</v>
          </cell>
          <cell r="F186">
            <v>1796.5546442194413</v>
          </cell>
          <cell r="G186">
            <v>1908.3534752890773</v>
          </cell>
          <cell r="M186">
            <v>2041.5358176158056</v>
          </cell>
          <cell r="O186">
            <v>1965.611004814378</v>
          </cell>
          <cell r="P186">
            <v>2117.4606304172335</v>
          </cell>
          <cell r="AE186">
            <v>189.08175786154629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42D5-4552-4A4F-81BC-C2FD62FADD88}">
  <dimension ref="A1:M23"/>
  <sheetViews>
    <sheetView showGridLines="0" tabSelected="1" workbookViewId="0">
      <selection activeCell="L30" sqref="L30"/>
    </sheetView>
  </sheetViews>
  <sheetFormatPr defaultColWidth="9.109375" defaultRowHeight="13.8" x14ac:dyDescent="0.25"/>
  <cols>
    <col min="1" max="1" width="1.6640625" style="2" customWidth="1"/>
    <col min="2" max="2" width="13.44140625" style="2" customWidth="1"/>
    <col min="3" max="3" width="1.109375" style="2" customWidth="1"/>
    <col min="4" max="4" width="5.6640625" style="11" customWidth="1"/>
    <col min="5" max="5" width="10.109375" style="13" customWidth="1"/>
    <col min="6" max="6" width="0.88671875" style="2" customWidth="1"/>
    <col min="7" max="7" width="5.6640625" style="11" customWidth="1"/>
    <col min="8" max="8" width="10.109375" style="13" customWidth="1"/>
    <col min="9" max="9" width="1" style="2" customWidth="1"/>
    <col min="10" max="10" width="6.77734375" style="11" customWidth="1"/>
    <col min="11" max="11" width="1.109375" style="2" customWidth="1"/>
    <col min="12" max="12" width="8" style="2" customWidth="1"/>
    <col min="13" max="16384" width="9.109375" style="2"/>
  </cols>
  <sheetData>
    <row r="1" spans="1:12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customHeight="1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1</v>
      </c>
      <c r="K2" s="4"/>
      <c r="L2" s="4"/>
    </row>
    <row r="3" spans="1:12" ht="25.2" customHeight="1" x14ac:dyDescent="0.25">
      <c r="A3" s="5" t="s">
        <v>2</v>
      </c>
      <c r="B3" s="5"/>
      <c r="C3" s="6"/>
      <c r="D3" s="7" t="s">
        <v>3</v>
      </c>
      <c r="E3" s="7"/>
      <c r="G3" s="7" t="s">
        <v>4</v>
      </c>
      <c r="H3" s="7"/>
      <c r="J3" s="8" t="s">
        <v>5</v>
      </c>
      <c r="L3" s="9" t="s">
        <v>6</v>
      </c>
    </row>
    <row r="4" spans="1:12" x14ac:dyDescent="0.25">
      <c r="D4" s="10" t="s">
        <v>7</v>
      </c>
      <c r="E4" s="10"/>
      <c r="F4" s="10"/>
      <c r="G4" s="10"/>
      <c r="H4" s="10"/>
      <c r="L4" s="12"/>
    </row>
    <row r="5" spans="1:12" x14ac:dyDescent="0.25">
      <c r="A5" s="2" t="s">
        <v>8</v>
      </c>
      <c r="D5" s="11">
        <f>[1]Sensitivity_sample!$D$38</f>
        <v>1685.513906002815</v>
      </c>
      <c r="E5" s="13" t="str">
        <f>CONCATENATE("(",ROUND([1]Sensitivity_sample!$F$38,0),"-",ROUND([1]Sensitivity_sample!$G$38,0),")")</f>
        <v>(1659-1712)</v>
      </c>
      <c r="G5" s="11">
        <f>[1]Sensitivity_sample!$M$38</f>
        <v>1866.9799737118212</v>
      </c>
      <c r="H5" s="13" t="str">
        <f>CONCATENATE("(",ROUND([1]Sensitivity_sample!$O$38,0),"-",ROUND([1]Sensitivity_sample!$P$38,0),")")</f>
        <v>(1830-1904)</v>
      </c>
      <c r="J5" s="14">
        <f>[1]Sensitivity_sample!$AE$38</f>
        <v>181.46606770900621</v>
      </c>
      <c r="L5" s="15">
        <f>J5/D5*100</f>
        <v>10.766215992803749</v>
      </c>
    </row>
    <row r="6" spans="1:12" ht="13.2" customHeight="1" x14ac:dyDescent="0.25">
      <c r="A6" s="16" t="s">
        <v>9</v>
      </c>
      <c r="B6" s="16"/>
      <c r="J6" s="14"/>
      <c r="L6" s="15"/>
    </row>
    <row r="7" spans="1:12" x14ac:dyDescent="0.25">
      <c r="B7" s="13">
        <v>1</v>
      </c>
      <c r="D7" s="11">
        <f>[1]Sensitivity_HEI!$D$38</f>
        <v>1228.4040012527364</v>
      </c>
      <c r="E7" s="13" t="str">
        <f>CONCATENATE("(",ROUND([1]Sensitivity_HEI!$F$38,0),"-",ROUND([1]Sensitivity_HEI!$G$38,0),")")</f>
        <v>(1197-1260)</v>
      </c>
      <c r="G7" s="11">
        <f>[1]Sensitivity_HEI!$M$38</f>
        <v>1387.0059412387893</v>
      </c>
      <c r="H7" s="13" t="str">
        <f>CONCATENATE("(",ROUND([1]Sensitivity_HEI!$O$38,0),"-",ROUND([1]Sensitivity_HEI!$P$38,0),")")</f>
        <v>(1343-1431)</v>
      </c>
      <c r="J7" s="14">
        <f>[1]Sensitivity_HEI!$AE$38</f>
        <v>158.60193998605291</v>
      </c>
      <c r="L7" s="15">
        <f t="shared" ref="L7:L17" si="0">J7/D7*100</f>
        <v>12.91121974727446</v>
      </c>
    </row>
    <row r="8" spans="1:12" x14ac:dyDescent="0.25">
      <c r="B8" s="13">
        <v>2</v>
      </c>
      <c r="D8" s="11">
        <f>[1]Sensitivity_HEI!$D$75</f>
        <v>1514.6528952127273</v>
      </c>
      <c r="E8" s="13" t="str">
        <f>CONCATENATE("(",ROUND([1]Sensitivity_HEI!$F$75,0),"-",ROUND([1]Sensitivity_HEI!$G$75,0),")")</f>
        <v>(1481-1549)</v>
      </c>
      <c r="G8" s="11">
        <f>[1]Sensitivity_HEI!$M$75</f>
        <v>1671.8218589081825</v>
      </c>
      <c r="H8" s="13" t="str">
        <f>CONCATENATE("(",ROUND([1]Sensitivity_HEI!$O$75,0),"-",ROUND([1]Sensitivity_HEI!$P$75,0),")")</f>
        <v>(1620-1723)</v>
      </c>
      <c r="J8" s="14">
        <f>[1]Sensitivity_HEI!$AE$75</f>
        <v>157.1689636954552</v>
      </c>
      <c r="L8" s="15">
        <f t="shared" si="0"/>
        <v>10.376566419422545</v>
      </c>
    </row>
    <row r="9" spans="1:12" x14ac:dyDescent="0.25">
      <c r="B9" s="13">
        <v>3</v>
      </c>
      <c r="D9" s="11">
        <f>[1]Sensitivity_HEI!$D$112</f>
        <v>1687.68912791048</v>
      </c>
      <c r="E9" s="13" t="str">
        <f>CONCATENATE("(",ROUND([1]Sensitivity_HEI!$F$112,0),"-",ROUND([1]Sensitivity_HEI!$G$112,0),")")</f>
        <v>(1639-1736)</v>
      </c>
      <c r="G9" s="11">
        <f>[1]Sensitivity_HEI!$M$112</f>
        <v>1881.7971606633434</v>
      </c>
      <c r="H9" s="13" t="str">
        <f>CONCATENATE("(",ROUND([1]Sensitivity_HEI!$O$112,0),"-",ROUND([1]Sensitivity_HEI!$P$112,0),")")</f>
        <v>(1813-1951)</v>
      </c>
      <c r="J9" s="14">
        <f>[1]Sensitivity_HEI!$AE$112</f>
        <v>194.10803275286344</v>
      </c>
      <c r="L9" s="15">
        <f t="shared" si="0"/>
        <v>11.501409207582421</v>
      </c>
    </row>
    <row r="10" spans="1:12" x14ac:dyDescent="0.25">
      <c r="B10" s="13">
        <v>4</v>
      </c>
      <c r="D10" s="11">
        <f>[1]Sensitivity_HEI!$D$149</f>
        <v>1848.8354211127812</v>
      </c>
      <c r="E10" s="13" t="str">
        <f>CONCATENATE("(",ROUND([1]Sensitivity_HEI!$F$149,0),"-",ROUND([1]Sensitivity_HEI!$G$149,0),")")</f>
        <v>(1806-1891)</v>
      </c>
      <c r="G10" s="11">
        <f>[1]Sensitivity_HEI!$M$149</f>
        <v>2049.928184383682</v>
      </c>
      <c r="H10" s="13" t="str">
        <f>CONCATENATE("(",ROUND([1]Sensitivity_HEI!$O$149,0),"-",ROUND([1]Sensitivity_HEI!$P$149,0),")")</f>
        <v>(1985-2115)</v>
      </c>
      <c r="J10" s="14">
        <f>[1]Sensitivity_HEI!$AE$149</f>
        <v>201.09276327090083</v>
      </c>
      <c r="L10" s="15">
        <f t="shared" si="0"/>
        <v>10.876726017606622</v>
      </c>
    </row>
    <row r="11" spans="1:12" x14ac:dyDescent="0.25">
      <c r="B11" s="13">
        <v>5</v>
      </c>
      <c r="D11" s="11">
        <f>[1]Sensitivity_HEI!$D$186</f>
        <v>2085.817420995967</v>
      </c>
      <c r="E11" s="13" t="str">
        <f>CONCATENATE("(",ROUND([1]Sensitivity_HEI!$F$186,0),"-",ROUND([1]Sensitivity_HEI!$G$186,0),")")</f>
        <v>(2031-2141)</v>
      </c>
      <c r="G11" s="11">
        <f>[1]Sensitivity_HEI!$M$186</f>
        <v>2334.8339148442974</v>
      </c>
      <c r="H11" s="13" t="str">
        <f>CONCATENATE("(",ROUND([1]Sensitivity_HEI!$O$186,0),"-",ROUND([1]Sensitivity_HEI!$P$186,0),")")</f>
        <v>(2261-2408)</v>
      </c>
      <c r="J11" s="14">
        <f>[1]Sensitivity_HEI!$AE$186</f>
        <v>249.01649384833036</v>
      </c>
      <c r="L11" s="15">
        <f t="shared" si="0"/>
        <v>11.938556622536323</v>
      </c>
    </row>
    <row r="12" spans="1:12" ht="14.4" customHeight="1" x14ac:dyDescent="0.25">
      <c r="A12" s="16" t="s">
        <v>10</v>
      </c>
      <c r="B12" s="16"/>
      <c r="D12" s="10"/>
      <c r="E12" s="10"/>
      <c r="F12" s="10"/>
      <c r="G12" s="10"/>
      <c r="H12" s="10"/>
      <c r="J12" s="14"/>
      <c r="L12" s="15"/>
    </row>
    <row r="13" spans="1:12" x14ac:dyDescent="0.25">
      <c r="B13" s="13">
        <v>1</v>
      </c>
      <c r="D13" s="11">
        <f>[1]Sensitivity_AHEI!$D$38</f>
        <v>1570.7832806685385</v>
      </c>
      <c r="E13" s="13" t="str">
        <f>CONCATENATE("(",ROUND([1]Sensitivity_AHEI!$F$38,0),"-",ROUND([1]Sensitivity_AHEI!$G$38,0),")")</f>
        <v>(1528-1614)</v>
      </c>
      <c r="G13" s="11">
        <f>[1]Sensitivity_AHEI!$M$38</f>
        <v>1749.9188750613744</v>
      </c>
      <c r="H13" s="13" t="str">
        <f>CONCATENATE("(",ROUND([1]Sensitivity_AHEI!$O$38,0),"-",ROUND([1]Sensitivity_AHEI!$P$38,0),")")</f>
        <v>(1695-1805)</v>
      </c>
      <c r="J13" s="14">
        <f>[1]Sensitivity_AHEI!$AE$38</f>
        <v>179.13559439283586</v>
      </c>
      <c r="L13" s="15">
        <f t="shared" si="0"/>
        <v>11.404220849396502</v>
      </c>
    </row>
    <row r="14" spans="1:12" x14ac:dyDescent="0.25">
      <c r="B14" s="13">
        <v>2</v>
      </c>
      <c r="D14" s="11">
        <f>[1]Sensitivity_AHEI!$D$75</f>
        <v>1610.0615293707547</v>
      </c>
      <c r="E14" s="13" t="str">
        <f>CONCATENATE("(",ROUND([1]Sensitivity_AHEI!$F$75,0),"-",ROUND([1]Sensitivity_AHEI!$G$75,0),")")</f>
        <v>(1572-1648)</v>
      </c>
      <c r="G14" s="11">
        <f>[1]Sensitivity_AHEI!$M$75</f>
        <v>1789.4803453442876</v>
      </c>
      <c r="H14" s="13" t="str">
        <f>CONCATENATE("(",ROUND([1]Sensitivity_AHEI!$O$75,0),"-",ROUND([1]Sensitivity_AHEI!$P$75,0),")")</f>
        <v>(1731-1848)</v>
      </c>
      <c r="J14" s="14">
        <f>[1]Sensitivity_AHEI!$AE$75</f>
        <v>179.4188159735329</v>
      </c>
      <c r="L14" s="15">
        <f t="shared" si="0"/>
        <v>11.14359996190043</v>
      </c>
    </row>
    <row r="15" spans="1:12" x14ac:dyDescent="0.25">
      <c r="B15" s="13">
        <v>3</v>
      </c>
      <c r="D15" s="11">
        <f>[1]Sensitivity_AHEI!$D$112</f>
        <v>1640.1712412336701</v>
      </c>
      <c r="E15" s="13" t="str">
        <f>CONCATENATE("(",ROUND([1]Sensitivity_AHEI!$F$112,0),"-",ROUND([1]Sensitivity_AHEI!$G$112,0),")")</f>
        <v>(1602-1678)</v>
      </c>
      <c r="G15" s="11">
        <f>[1]Sensitivity_AHEI!$M$112</f>
        <v>1866.4342158891939</v>
      </c>
      <c r="H15" s="13" t="str">
        <f>CONCATENATE("(",ROUND([1]Sensitivity_AHEI!$O$112,0),"-",ROUND([1]Sensitivity_AHEI!$P$112,0),")")</f>
        <v>(1809-1924)</v>
      </c>
      <c r="J15" s="14">
        <f>[1]Sensitivity_AHEI!$AE$112</f>
        <v>226.26297465552375</v>
      </c>
      <c r="L15" s="15">
        <f t="shared" si="0"/>
        <v>13.795082425987298</v>
      </c>
    </row>
    <row r="16" spans="1:12" x14ac:dyDescent="0.25">
      <c r="B16" s="13">
        <v>4</v>
      </c>
      <c r="D16" s="11">
        <f>[1]Sensitivity_AHEI!$D$149</f>
        <v>1734.4682680535411</v>
      </c>
      <c r="E16" s="13" t="str">
        <f>CONCATENATE("(",ROUND([1]Sensitivity_AHEI!$F$149,0),"-",ROUND([1]Sensitivity_AHEI!$G$149,0),")")</f>
        <v>(1689-1780)</v>
      </c>
      <c r="G16" s="11">
        <f>[1]Sensitivity_AHEI!$M$149</f>
        <v>1894.8599251222001</v>
      </c>
      <c r="H16" s="13" t="str">
        <f>CONCATENATE("(",ROUND([1]Sensitivity_AHEI!$O$149,0),"-",ROUND([1]Sensitivity_AHEI!$P$149,0),")")</f>
        <v>(1830-1960)</v>
      </c>
      <c r="J16" s="14">
        <f>[1]Sensitivity_AHEI!$AE$149</f>
        <v>160.39165706865901</v>
      </c>
      <c r="L16" s="15">
        <f t="shared" si="0"/>
        <v>9.2473099694498373</v>
      </c>
    </row>
    <row r="17" spans="1:13" x14ac:dyDescent="0.25">
      <c r="A17" s="17"/>
      <c r="B17" s="18">
        <v>5</v>
      </c>
      <c r="C17" s="17"/>
      <c r="D17" s="19">
        <f>[1]Sensitivity_AHEI!$D$186</f>
        <v>1852.4540597542593</v>
      </c>
      <c r="E17" s="18" t="str">
        <f>CONCATENATE("(",ROUND([1]Sensitivity_AHEI!$F$186,0),"-",ROUND([1]Sensitivity_AHEI!$G$186,0),")")</f>
        <v>(1797-1908)</v>
      </c>
      <c r="F17" s="17"/>
      <c r="G17" s="19">
        <f>[1]Sensitivity_AHEI!$M$186</f>
        <v>2041.5358176158056</v>
      </c>
      <c r="H17" s="18" t="str">
        <f>CONCATENATE("(",ROUND([1]Sensitivity_AHEI!$O$186,0),"-",ROUND([1]Sensitivity_AHEI!$P$186,0),")")</f>
        <v>(1966-2117)</v>
      </c>
      <c r="I17" s="17"/>
      <c r="J17" s="20">
        <f>[1]Sensitivity_AHEI!$AE$186</f>
        <v>189.08175786154629</v>
      </c>
      <c r="K17" s="17"/>
      <c r="L17" s="21">
        <f t="shared" si="0"/>
        <v>10.207095655944595</v>
      </c>
    </row>
    <row r="18" spans="1:13" ht="6" customHeight="1" x14ac:dyDescent="0.25"/>
    <row r="19" spans="1:13" x14ac:dyDescent="0.25">
      <c r="A19" s="22" t="s">
        <v>11</v>
      </c>
      <c r="B19" s="22"/>
      <c r="C19" s="22"/>
      <c r="D19" s="23"/>
      <c r="E19" s="24"/>
      <c r="F19" s="22"/>
      <c r="G19" s="23"/>
      <c r="H19" s="24"/>
      <c r="I19" s="22"/>
      <c r="J19" s="23"/>
      <c r="K19" s="22"/>
      <c r="L19" s="22"/>
      <c r="M19" s="22"/>
    </row>
    <row r="20" spans="1:13" x14ac:dyDescent="0.25">
      <c r="A20" s="22" t="s">
        <v>12</v>
      </c>
      <c r="B20" s="22"/>
      <c r="C20" s="22"/>
      <c r="D20" s="23"/>
      <c r="E20" s="24"/>
      <c r="F20" s="22"/>
      <c r="G20" s="23"/>
      <c r="H20" s="24"/>
      <c r="I20" s="22"/>
      <c r="J20" s="23"/>
      <c r="K20" s="22"/>
      <c r="L20" s="22"/>
      <c r="M20" s="22"/>
    </row>
    <row r="21" spans="1:13" x14ac:dyDescent="0.25">
      <c r="A21" s="22" t="s">
        <v>13</v>
      </c>
      <c r="B21" s="22"/>
      <c r="C21" s="22"/>
      <c r="D21" s="23"/>
      <c r="E21" s="24"/>
      <c r="F21" s="22"/>
      <c r="G21" s="23"/>
      <c r="H21" s="24"/>
      <c r="I21" s="22"/>
      <c r="J21" s="23"/>
      <c r="K21" s="22"/>
      <c r="L21" s="22"/>
      <c r="M21" s="22"/>
    </row>
    <row r="22" spans="1:13" x14ac:dyDescent="0.25">
      <c r="A22" s="25" t="s">
        <v>14</v>
      </c>
      <c r="B22" s="22"/>
      <c r="C22" s="22"/>
      <c r="D22" s="23"/>
      <c r="E22" s="24"/>
      <c r="F22" s="22"/>
      <c r="G22" s="23"/>
      <c r="H22" s="24"/>
      <c r="I22" s="22"/>
      <c r="J22" s="23"/>
      <c r="K22" s="22"/>
      <c r="L22" s="22"/>
      <c r="M22" s="22"/>
    </row>
    <row r="23" spans="1:13" ht="14.4" customHeight="1" x14ac:dyDescent="0.25">
      <c r="A23" s="22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</sheetData>
  <mergeCells count="9">
    <mergeCell ref="A6:B6"/>
    <mergeCell ref="A12:B12"/>
    <mergeCell ref="D12:H12"/>
    <mergeCell ref="A1:L1"/>
    <mergeCell ref="J2:L2"/>
    <mergeCell ref="A3:B3"/>
    <mergeCell ref="D3:E3"/>
    <mergeCell ref="G3:H3"/>
    <mergeCell ref="D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2020-08-19T13:42:56Z</dcterms:created>
  <dcterms:modified xsi:type="dcterms:W3CDTF">2020-08-19T13:43:08Z</dcterms:modified>
</cp:coreProperties>
</file>