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eomyungwon\Dropbox\Seomyungwon\#NP-FP_Paper\##Submit_Journal_of_Cheminformatics\Publication_eProofing\"/>
    </mc:Choice>
  </mc:AlternateContent>
  <xr:revisionPtr revIDLastSave="0" documentId="13_ncr:1_{CB51F949-9F08-40F5-95B7-9BA45434D91A}" xr6:coauthVersionLast="45" xr6:coauthVersionMax="45" xr10:uidLastSave="{00000000-0000-0000-0000-000000000000}"/>
  <bookViews>
    <workbookView xWindow="1050" yWindow="-120" windowWidth="27870" windowHeight="16440" xr2:uid="{00000000-000D-0000-FFFF-FFFF00000000}"/>
  </bookViews>
  <sheets>
    <sheet name="Result" sheetId="2" r:id="rId1"/>
    <sheet name="Y-randomization in task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1" i="1" l="1"/>
  <c r="Y41" i="1"/>
  <c r="AA34" i="1"/>
  <c r="Y34" i="1"/>
  <c r="AA27" i="1"/>
  <c r="Y27" i="1"/>
  <c r="AA20" i="1"/>
  <c r="Y20" i="1"/>
  <c r="AA13" i="1"/>
  <c r="Y13" i="1"/>
  <c r="AA6" i="1"/>
  <c r="AA44" i="1" s="1"/>
  <c r="Y6" i="1"/>
  <c r="Y44" i="1" s="1"/>
  <c r="V41" i="1"/>
  <c r="T41" i="1"/>
  <c r="V34" i="1"/>
  <c r="T34" i="1"/>
  <c r="V27" i="1"/>
  <c r="T27" i="1"/>
  <c r="V20" i="1"/>
  <c r="T20" i="1"/>
  <c r="V13" i="1"/>
  <c r="T13" i="1"/>
  <c r="V6" i="1"/>
  <c r="V44" i="1" s="1"/>
  <c r="T6" i="1"/>
  <c r="T44" i="1" s="1"/>
  <c r="Q41" i="1"/>
  <c r="O41" i="1"/>
  <c r="Q34" i="1"/>
  <c r="O34" i="1"/>
  <c r="Q27" i="1"/>
  <c r="O27" i="1"/>
  <c r="Q20" i="1"/>
  <c r="O20" i="1"/>
  <c r="Q13" i="1"/>
  <c r="O13" i="1"/>
  <c r="Q6" i="1"/>
  <c r="Q44" i="1" s="1"/>
  <c r="O6" i="1"/>
  <c r="O44" i="1" s="1"/>
  <c r="L41" i="1"/>
  <c r="J41" i="1"/>
  <c r="L34" i="1"/>
  <c r="J34" i="1"/>
  <c r="L27" i="1"/>
  <c r="J27" i="1"/>
  <c r="L20" i="1"/>
  <c r="J20" i="1"/>
  <c r="L13" i="1"/>
  <c r="J13" i="1"/>
  <c r="L6" i="1"/>
  <c r="L44" i="1" s="1"/>
  <c r="J6" i="1"/>
  <c r="J44" i="1" s="1"/>
  <c r="G41" i="1" l="1"/>
  <c r="G34" i="1"/>
  <c r="G27" i="1"/>
  <c r="G20" i="1"/>
  <c r="G13" i="1"/>
  <c r="G6" i="1"/>
  <c r="E41" i="1"/>
  <c r="E34" i="1"/>
  <c r="E27" i="1"/>
  <c r="E20" i="1"/>
  <c r="E13" i="1"/>
  <c r="E6" i="1"/>
  <c r="E44" i="1" s="1"/>
  <c r="G44" i="1" l="1"/>
</calcChain>
</file>

<file path=xl/sharedStrings.xml><?xml version="1.0" encoding="utf-8"?>
<sst xmlns="http://schemas.openxmlformats.org/spreadsheetml/2006/main" count="310" uniqueCount="34">
  <si>
    <t>true NC</t>
  </si>
  <si>
    <t>true SC</t>
  </si>
  <si>
    <t>class precision</t>
  </si>
  <si>
    <t>pred. NC</t>
  </si>
  <si>
    <t>pred. SC</t>
  </si>
  <si>
    <t>class recall</t>
  </si>
  <si>
    <t>NC-MFP</t>
    <phoneticPr fontId="1" type="noConversion"/>
  </si>
  <si>
    <t>Internal validation (10-fold cross-validation)</t>
    <phoneticPr fontId="1" type="noConversion"/>
  </si>
  <si>
    <t>reshuffled data model 1</t>
    <phoneticPr fontId="1" type="noConversion"/>
  </si>
  <si>
    <t>Origin data model</t>
    <phoneticPr fontId="1" type="noConversion"/>
  </si>
  <si>
    <t>ACC</t>
    <phoneticPr fontId="1" type="noConversion"/>
  </si>
  <si>
    <t>MCC</t>
    <phoneticPr fontId="1" type="noConversion"/>
  </si>
  <si>
    <t>Z-score</t>
    <phoneticPr fontId="1" type="noConversion"/>
  </si>
  <si>
    <t>Z-score (ACC)</t>
    <phoneticPr fontId="1" type="noConversion"/>
  </si>
  <si>
    <t>Z-score (MCC)</t>
    <phoneticPr fontId="1" type="noConversion"/>
  </si>
  <si>
    <t>MACCS</t>
    <phoneticPr fontId="1" type="noConversion"/>
  </si>
  <si>
    <t>PubChemFP</t>
    <phoneticPr fontId="1" type="noConversion"/>
  </si>
  <si>
    <t>GraphFP</t>
    <phoneticPr fontId="1" type="noConversion"/>
  </si>
  <si>
    <t>APFP</t>
    <phoneticPr fontId="1" type="noConversion"/>
  </si>
  <si>
    <t>No.</t>
    <phoneticPr fontId="1" type="noConversion"/>
  </si>
  <si>
    <t>Molecular fingerprints</t>
    <phoneticPr fontId="1" type="noConversion"/>
  </si>
  <si>
    <t>Z-score (MCC)</t>
    <phoneticPr fontId="1" type="noConversion"/>
  </si>
  <si>
    <t>Evaluation (Z-score &gt; 3)</t>
    <phoneticPr fontId="1" type="noConversion"/>
  </si>
  <si>
    <t>The absence of chance correlation in the classification model</t>
    <phoneticPr fontId="1" type="noConversion"/>
  </si>
  <si>
    <t>NC-MFP</t>
    <phoneticPr fontId="1" type="noConversion"/>
  </si>
  <si>
    <t>MACCS</t>
    <phoneticPr fontId="1" type="noConversion"/>
  </si>
  <si>
    <t>PubChemFP</t>
    <phoneticPr fontId="1" type="noConversion"/>
  </si>
  <si>
    <t>APFP</t>
    <phoneticPr fontId="1" type="noConversion"/>
  </si>
  <si>
    <t>Z-score (ACC)</t>
    <phoneticPr fontId="1" type="noConversion"/>
  </si>
  <si>
    <t>reshuffled data model 2</t>
    <phoneticPr fontId="1" type="noConversion"/>
  </si>
  <si>
    <t>reshuffled data model 3</t>
    <phoneticPr fontId="1" type="noConversion"/>
  </si>
  <si>
    <t>reshuffled data model 4</t>
    <phoneticPr fontId="1" type="noConversion"/>
  </si>
  <si>
    <t>reshuffled data model 5</t>
    <phoneticPr fontId="1" type="noConversion"/>
  </si>
  <si>
    <r>
      <t xml:space="preserve">The result Y-randomization in task </t>
    </r>
    <r>
      <rPr>
        <sz val="11"/>
        <color theme="1"/>
        <rFont val="맑은 고딕"/>
        <family val="3"/>
        <charset val="129"/>
      </rPr>
      <t>Ⅰ</t>
    </r>
    <r>
      <rPr>
        <sz val="11"/>
        <color theme="1"/>
        <rFont val="맑은 고딕"/>
        <family val="3"/>
        <charset val="129"/>
        <scheme val="minor"/>
      </rPr>
      <t xml:space="preserve"> (by internal validation data)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</si>
</sst>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70" zoomScaleNormal="70" workbookViewId="0"/>
  </sheetViews>
  <sheetFormatPr defaultRowHeight="16.5" x14ac:dyDescent="0.3"/>
  <cols>
    <col min="2" max="2" width="5.125" bestFit="1" customWidth="1"/>
    <col min="3" max="3" width="22.625" bestFit="1" customWidth="1"/>
    <col min="4" max="4" width="14.25" bestFit="1" customWidth="1"/>
    <col min="5" max="5" width="15" bestFit="1" customWidth="1"/>
    <col min="6" max="6" width="24.375" customWidth="1"/>
    <col min="7" max="7" width="60.875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" t="s">
        <v>33</v>
      </c>
      <c r="C2" s="2"/>
      <c r="D2" s="2"/>
      <c r="E2" s="2"/>
      <c r="F2" s="2"/>
      <c r="G2" s="2"/>
    </row>
    <row r="3" spans="1:7" x14ac:dyDescent="0.3">
      <c r="A3" s="1"/>
      <c r="B3" s="3" t="s">
        <v>19</v>
      </c>
      <c r="C3" s="3" t="s">
        <v>20</v>
      </c>
      <c r="D3" s="3" t="s">
        <v>28</v>
      </c>
      <c r="E3" s="3" t="s">
        <v>21</v>
      </c>
      <c r="F3" s="4" t="s">
        <v>22</v>
      </c>
      <c r="G3" s="4" t="s">
        <v>23</v>
      </c>
    </row>
    <row r="4" spans="1:7" x14ac:dyDescent="0.3">
      <c r="A4" s="1"/>
      <c r="B4" s="3">
        <v>1</v>
      </c>
      <c r="C4" s="3" t="s">
        <v>24</v>
      </c>
      <c r="D4" s="5">
        <v>19.785</v>
      </c>
      <c r="E4" s="5">
        <v>17.094999999999999</v>
      </c>
      <c r="F4" s="5" t="b">
        <v>1</v>
      </c>
      <c r="G4" s="5" t="b">
        <v>1</v>
      </c>
    </row>
    <row r="5" spans="1:7" x14ac:dyDescent="0.3">
      <c r="A5" s="1"/>
      <c r="B5" s="3">
        <v>2</v>
      </c>
      <c r="C5" s="3" t="s">
        <v>25</v>
      </c>
      <c r="D5" s="5">
        <v>12.587999999999999</v>
      </c>
      <c r="E5" s="5">
        <v>12.611000000000001</v>
      </c>
      <c r="F5" s="5" t="b">
        <v>1</v>
      </c>
      <c r="G5" s="5" t="b">
        <v>1</v>
      </c>
    </row>
    <row r="6" spans="1:7" x14ac:dyDescent="0.3">
      <c r="A6" s="1"/>
      <c r="B6" s="3">
        <v>3</v>
      </c>
      <c r="C6" s="3" t="s">
        <v>26</v>
      </c>
      <c r="D6" s="5">
        <v>31.722999999999999</v>
      </c>
      <c r="E6" s="5">
        <v>31.798999999999999</v>
      </c>
      <c r="F6" s="5" t="b">
        <v>1</v>
      </c>
      <c r="G6" s="5" t="b">
        <v>1</v>
      </c>
    </row>
    <row r="7" spans="1:7" x14ac:dyDescent="0.3">
      <c r="A7" s="1"/>
      <c r="B7" s="3">
        <v>4</v>
      </c>
      <c r="C7" s="3" t="s">
        <v>17</v>
      </c>
      <c r="D7" s="5">
        <v>15.932</v>
      </c>
      <c r="E7" s="5">
        <v>16.007000000000001</v>
      </c>
      <c r="F7" s="5" t="b">
        <v>1</v>
      </c>
      <c r="G7" s="5" t="b">
        <v>1</v>
      </c>
    </row>
    <row r="8" spans="1:7" x14ac:dyDescent="0.3">
      <c r="A8" s="1"/>
      <c r="B8" s="3">
        <v>5</v>
      </c>
      <c r="C8" s="3" t="s">
        <v>27</v>
      </c>
      <c r="D8" s="5">
        <v>15.976000000000001</v>
      </c>
      <c r="E8" s="5">
        <v>15.911</v>
      </c>
      <c r="F8" s="5" t="b">
        <v>1</v>
      </c>
      <c r="G8" s="5" t="b">
        <v>1</v>
      </c>
    </row>
  </sheetData>
  <mergeCells count="1">
    <mergeCell ref="B2:G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44"/>
  <sheetViews>
    <sheetView zoomScale="70" zoomScaleNormal="70" workbookViewId="0"/>
  </sheetViews>
  <sheetFormatPr defaultRowHeight="16.5" x14ac:dyDescent="0.3"/>
  <cols>
    <col min="1" max="1" width="9" style="7"/>
    <col min="2" max="2" width="52.625" style="7" bestFit="1" customWidth="1"/>
    <col min="3" max="3" width="9" style="7"/>
    <col min="4" max="4" width="13" style="7" bestFit="1" customWidth="1"/>
    <col min="5" max="5" width="9.5" style="7" bestFit="1" customWidth="1"/>
    <col min="6" max="6" width="14.25" style="7" bestFit="1" customWidth="1"/>
    <col min="7" max="7" width="14" style="7" bestFit="1" customWidth="1"/>
    <col min="8" max="8" width="9" style="7"/>
    <col min="9" max="9" width="13.75" style="7" bestFit="1" customWidth="1"/>
    <col min="10" max="11" width="14.25" style="7" bestFit="1" customWidth="1"/>
    <col min="12" max="12" width="14" style="7" bestFit="1" customWidth="1"/>
    <col min="13" max="13" width="9" style="7"/>
    <col min="14" max="14" width="13.75" style="7" bestFit="1" customWidth="1"/>
    <col min="15" max="15" width="13" style="7" bestFit="1" customWidth="1"/>
    <col min="16" max="16" width="14.25" style="7" bestFit="1" customWidth="1"/>
    <col min="17" max="17" width="15.125" style="7" bestFit="1" customWidth="1"/>
    <col min="18" max="18" width="9" style="7"/>
    <col min="19" max="19" width="13.75" style="7" bestFit="1" customWidth="1"/>
    <col min="20" max="21" width="14.25" style="7" bestFit="1" customWidth="1"/>
    <col min="22" max="22" width="15.125" style="7" bestFit="1" customWidth="1"/>
    <col min="23" max="23" width="9" style="7"/>
    <col min="24" max="24" width="13.75" style="7" bestFit="1" customWidth="1"/>
    <col min="25" max="25" width="13" style="7" bestFit="1" customWidth="1"/>
    <col min="26" max="26" width="14.25" style="7" bestFit="1" customWidth="1"/>
    <col min="27" max="27" width="15.125" style="7" bestFit="1" customWidth="1"/>
    <col min="28" max="16384" width="9" style="7"/>
  </cols>
  <sheetData>
    <row r="1" spans="2:27" x14ac:dyDescent="0.3">
      <c r="B1" s="6" t="s">
        <v>7</v>
      </c>
      <c r="D1" s="8" t="s">
        <v>6</v>
      </c>
      <c r="E1" s="8"/>
      <c r="F1" s="8"/>
      <c r="G1" s="8"/>
      <c r="I1" s="8" t="s">
        <v>15</v>
      </c>
      <c r="J1" s="8"/>
      <c r="K1" s="8"/>
      <c r="L1" s="8"/>
      <c r="N1" s="8" t="s">
        <v>16</v>
      </c>
      <c r="O1" s="8"/>
      <c r="P1" s="8"/>
      <c r="Q1" s="8"/>
      <c r="S1" s="8" t="s">
        <v>17</v>
      </c>
      <c r="T1" s="8"/>
      <c r="U1" s="8"/>
      <c r="V1" s="8"/>
      <c r="X1" s="8" t="s">
        <v>18</v>
      </c>
      <c r="Y1" s="8"/>
      <c r="Z1" s="8"/>
      <c r="AA1" s="8"/>
    </row>
    <row r="2" spans="2:27" x14ac:dyDescent="0.3">
      <c r="B2" s="8" t="s">
        <v>9</v>
      </c>
      <c r="D2" s="9"/>
      <c r="E2" s="9" t="s">
        <v>0</v>
      </c>
      <c r="F2" s="9" t="s">
        <v>1</v>
      </c>
      <c r="G2" s="9" t="s">
        <v>2</v>
      </c>
      <c r="I2" s="9"/>
      <c r="J2" s="9" t="s">
        <v>0</v>
      </c>
      <c r="K2" s="9" t="s">
        <v>1</v>
      </c>
      <c r="L2" s="9" t="s">
        <v>2</v>
      </c>
      <c r="N2" s="9"/>
      <c r="O2" s="9" t="s">
        <v>0</v>
      </c>
      <c r="P2" s="9" t="s">
        <v>1</v>
      </c>
      <c r="Q2" s="9" t="s">
        <v>2</v>
      </c>
      <c r="S2" s="9"/>
      <c r="T2" s="9" t="s">
        <v>0</v>
      </c>
      <c r="U2" s="9" t="s">
        <v>1</v>
      </c>
      <c r="V2" s="9" t="s">
        <v>2</v>
      </c>
      <c r="X2" s="9"/>
      <c r="Y2" s="9" t="s">
        <v>0</v>
      </c>
      <c r="Z2" s="9" t="s">
        <v>1</v>
      </c>
      <c r="AA2" s="9" t="s">
        <v>2</v>
      </c>
    </row>
    <row r="3" spans="2:27" x14ac:dyDescent="0.3">
      <c r="B3" s="8"/>
      <c r="D3" s="9" t="s">
        <v>3</v>
      </c>
      <c r="E3" s="9">
        <v>713</v>
      </c>
      <c r="F3" s="9">
        <v>445</v>
      </c>
      <c r="G3" s="9">
        <v>0.61570000000000003</v>
      </c>
      <c r="I3" s="9" t="s">
        <v>3</v>
      </c>
      <c r="J3" s="9">
        <v>662</v>
      </c>
      <c r="K3" s="9">
        <v>189</v>
      </c>
      <c r="L3" s="9">
        <v>0.77790000000000004</v>
      </c>
      <c r="N3" s="9" t="s">
        <v>3</v>
      </c>
      <c r="O3" s="9">
        <v>660</v>
      </c>
      <c r="P3" s="9">
        <v>198</v>
      </c>
      <c r="Q3" s="9">
        <v>0.76919999999999999</v>
      </c>
      <c r="S3" s="9" t="s">
        <v>3</v>
      </c>
      <c r="T3" s="9">
        <v>645</v>
      </c>
      <c r="U3" s="9">
        <v>234</v>
      </c>
      <c r="V3" s="9">
        <v>0.73380000000000001</v>
      </c>
      <c r="X3" s="9" t="s">
        <v>3</v>
      </c>
      <c r="Y3" s="9">
        <v>578</v>
      </c>
      <c r="Z3" s="9">
        <v>258</v>
      </c>
      <c r="AA3" s="9">
        <v>0.69140000000000001</v>
      </c>
    </row>
    <row r="4" spans="2:27" x14ac:dyDescent="0.3">
      <c r="B4" s="8"/>
      <c r="D4" s="9" t="s">
        <v>4</v>
      </c>
      <c r="E4" s="9">
        <v>87</v>
      </c>
      <c r="F4" s="9">
        <v>355</v>
      </c>
      <c r="G4" s="9">
        <v>0.80320000000000003</v>
      </c>
      <c r="I4" s="9" t="s">
        <v>4</v>
      </c>
      <c r="J4" s="9">
        <v>138</v>
      </c>
      <c r="K4" s="9">
        <v>611</v>
      </c>
      <c r="L4" s="9">
        <v>0.81579999999999997</v>
      </c>
      <c r="N4" s="9" t="s">
        <v>4</v>
      </c>
      <c r="O4" s="9">
        <v>140</v>
      </c>
      <c r="P4" s="9">
        <v>602</v>
      </c>
      <c r="Q4" s="9">
        <v>0.81130000000000002</v>
      </c>
      <c r="S4" s="9" t="s">
        <v>4</v>
      </c>
      <c r="T4" s="9">
        <v>155</v>
      </c>
      <c r="U4" s="9">
        <v>566</v>
      </c>
      <c r="V4" s="9">
        <v>0.78500000000000003</v>
      </c>
      <c r="X4" s="9" t="s">
        <v>4</v>
      </c>
      <c r="Y4" s="9">
        <v>222</v>
      </c>
      <c r="Z4" s="9">
        <v>542</v>
      </c>
      <c r="AA4" s="9">
        <v>0.70940000000000003</v>
      </c>
    </row>
    <row r="5" spans="2:27" x14ac:dyDescent="0.3">
      <c r="B5" s="8"/>
      <c r="D5" s="9" t="s">
        <v>5</v>
      </c>
      <c r="E5" s="9">
        <v>0.89119999999999999</v>
      </c>
      <c r="F5" s="9">
        <v>0.44379999999999997</v>
      </c>
      <c r="G5" s="9"/>
      <c r="I5" s="9" t="s">
        <v>5</v>
      </c>
      <c r="J5" s="9">
        <v>0.82750000000000001</v>
      </c>
      <c r="K5" s="9">
        <v>0.76380000000000003</v>
      </c>
      <c r="L5" s="9"/>
      <c r="N5" s="9" t="s">
        <v>5</v>
      </c>
      <c r="O5" s="9">
        <v>0.82499999999999996</v>
      </c>
      <c r="P5" s="9">
        <v>0.75249999999999995</v>
      </c>
      <c r="Q5" s="9"/>
      <c r="S5" s="9" t="s">
        <v>5</v>
      </c>
      <c r="T5" s="9">
        <v>0.80620000000000003</v>
      </c>
      <c r="U5" s="9">
        <v>0.70750000000000002</v>
      </c>
      <c r="V5" s="9"/>
      <c r="X5" s="9" t="s">
        <v>5</v>
      </c>
      <c r="Y5" s="9">
        <v>0.72250000000000003</v>
      </c>
      <c r="Z5" s="9">
        <v>0.67749999999999999</v>
      </c>
      <c r="AA5" s="9"/>
    </row>
    <row r="6" spans="2:27" x14ac:dyDescent="0.3">
      <c r="B6" s="8"/>
      <c r="D6" s="6" t="s">
        <v>10</v>
      </c>
      <c r="E6" s="6">
        <f>(E3+F4)/(E3+F3+E4+F4)</f>
        <v>0.66749999999999998</v>
      </c>
      <c r="F6" s="6" t="s">
        <v>11</v>
      </c>
      <c r="G6" s="6">
        <f>((E3*F4)-(F3*E4))/SQRT((E3+F3)*(E3+E4)*(F4+F3)*(F4+E4))</f>
        <v>0.37460138578944457</v>
      </c>
      <c r="I6" s="6" t="s">
        <v>10</v>
      </c>
      <c r="J6" s="6">
        <f>(J3+K4)/(J3+K3+J4+K4)</f>
        <v>0.79562500000000003</v>
      </c>
      <c r="K6" s="6" t="s">
        <v>11</v>
      </c>
      <c r="L6" s="6">
        <f>((J3*K4)-(K3*J4))/SQRT((J3+K3)*(J3+J4)*(K4+K3)*(K4+J4))</f>
        <v>0.59245511296392395</v>
      </c>
      <c r="N6" s="6" t="s">
        <v>10</v>
      </c>
      <c r="O6" s="6">
        <f>(O3+P4)/(O3+P3+O4+P4)</f>
        <v>0.78874999999999995</v>
      </c>
      <c r="P6" s="6" t="s">
        <v>11</v>
      </c>
      <c r="Q6" s="6">
        <f>((O3*P4)-(P3*O4))/SQRT((O3+P3)*(O3+O4)*(P4+P3)*(P4+O4))</f>
        <v>0.57902375174065679</v>
      </c>
      <c r="S6" s="6" t="s">
        <v>10</v>
      </c>
      <c r="T6" s="6">
        <f>(T3+U4)/(T3+U3+T4+U4)</f>
        <v>0.75687499999999996</v>
      </c>
      <c r="U6" s="6" t="s">
        <v>11</v>
      </c>
      <c r="V6" s="6">
        <f>((T3*U4)-(U3*T4))/SQRT((T3+U3)*(T3+T4)*(U4+U3)*(U4+T4))</f>
        <v>0.51627340302989744</v>
      </c>
      <c r="X6" s="6" t="s">
        <v>10</v>
      </c>
      <c r="Y6" s="6">
        <f>(Y3+Z4)/(Y3+Z3+Y4+Z4)</f>
        <v>0.7</v>
      </c>
      <c r="Z6" s="6" t="s">
        <v>11</v>
      </c>
      <c r="AA6" s="6">
        <f>((Y3*Z4)-(Z3*Y4))/SQRT((Y3+Z3)*(Y3+Y4)*(Z4+Z3)*(Z4+Y4))</f>
        <v>0.40040561613356318</v>
      </c>
    </row>
    <row r="7" spans="2:27" x14ac:dyDescent="0.3">
      <c r="B7" s="10"/>
    </row>
    <row r="8" spans="2:27" x14ac:dyDescent="0.3">
      <c r="B8" s="6" t="s">
        <v>7</v>
      </c>
      <c r="D8" s="8" t="s">
        <v>6</v>
      </c>
      <c r="E8" s="8"/>
      <c r="F8" s="8"/>
      <c r="G8" s="8"/>
      <c r="I8" s="8" t="s">
        <v>15</v>
      </c>
      <c r="J8" s="8"/>
      <c r="K8" s="8"/>
      <c r="L8" s="8"/>
      <c r="N8" s="8" t="s">
        <v>16</v>
      </c>
      <c r="O8" s="8"/>
      <c r="P8" s="8"/>
      <c r="Q8" s="8"/>
      <c r="S8" s="8" t="s">
        <v>17</v>
      </c>
      <c r="T8" s="8"/>
      <c r="U8" s="8"/>
      <c r="V8" s="8"/>
      <c r="X8" s="8" t="s">
        <v>18</v>
      </c>
      <c r="Y8" s="8"/>
      <c r="Z8" s="8"/>
      <c r="AA8" s="8"/>
    </row>
    <row r="9" spans="2:27" x14ac:dyDescent="0.3">
      <c r="B9" s="8" t="s">
        <v>8</v>
      </c>
      <c r="D9" s="9"/>
      <c r="E9" s="9" t="s">
        <v>0</v>
      </c>
      <c r="F9" s="9" t="s">
        <v>1</v>
      </c>
      <c r="G9" s="9" t="s">
        <v>2</v>
      </c>
      <c r="I9" s="11"/>
      <c r="J9" s="11" t="s">
        <v>0</v>
      </c>
      <c r="K9" s="11" t="s">
        <v>1</v>
      </c>
      <c r="L9" s="11" t="s">
        <v>2</v>
      </c>
      <c r="N9" s="9"/>
      <c r="O9" s="9" t="s">
        <v>0</v>
      </c>
      <c r="P9" s="9" t="s">
        <v>1</v>
      </c>
      <c r="Q9" s="9" t="s">
        <v>2</v>
      </c>
      <c r="S9" s="9"/>
      <c r="T9" s="9" t="s">
        <v>0</v>
      </c>
      <c r="U9" s="9" t="s">
        <v>1</v>
      </c>
      <c r="V9" s="9" t="s">
        <v>2</v>
      </c>
      <c r="X9" s="9"/>
      <c r="Y9" s="9" t="s">
        <v>0</v>
      </c>
      <c r="Z9" s="9" t="s">
        <v>1</v>
      </c>
      <c r="AA9" s="9" t="s">
        <v>2</v>
      </c>
    </row>
    <row r="10" spans="2:27" x14ac:dyDescent="0.3">
      <c r="B10" s="8"/>
      <c r="D10" s="9" t="s">
        <v>3</v>
      </c>
      <c r="E10" s="9">
        <v>632</v>
      </c>
      <c r="F10" s="9">
        <v>649</v>
      </c>
      <c r="G10" s="9">
        <v>0.49340000000000001</v>
      </c>
      <c r="I10" s="11" t="s">
        <v>3</v>
      </c>
      <c r="J10" s="11">
        <v>386</v>
      </c>
      <c r="K10" s="11">
        <v>413</v>
      </c>
      <c r="L10" s="11">
        <v>0.48309999999999997</v>
      </c>
      <c r="N10" s="9" t="s">
        <v>3</v>
      </c>
      <c r="O10" s="9">
        <v>395</v>
      </c>
      <c r="P10" s="9">
        <v>380</v>
      </c>
      <c r="Q10" s="9">
        <v>0.50970000000000004</v>
      </c>
      <c r="S10" s="9" t="s">
        <v>3</v>
      </c>
      <c r="T10" s="9">
        <v>399</v>
      </c>
      <c r="U10" s="9">
        <v>414</v>
      </c>
      <c r="V10" s="9">
        <v>0.49080000000000001</v>
      </c>
      <c r="X10" s="9" t="s">
        <v>3</v>
      </c>
      <c r="Y10" s="9">
        <v>442</v>
      </c>
      <c r="Z10" s="9">
        <v>437</v>
      </c>
      <c r="AA10" s="9">
        <v>0.50280000000000002</v>
      </c>
    </row>
    <row r="11" spans="2:27" x14ac:dyDescent="0.3">
      <c r="B11" s="8"/>
      <c r="D11" s="9" t="s">
        <v>4</v>
      </c>
      <c r="E11" s="9">
        <v>168</v>
      </c>
      <c r="F11" s="9">
        <v>151</v>
      </c>
      <c r="G11" s="9">
        <v>0.47339999999999999</v>
      </c>
      <c r="I11" s="11" t="s">
        <v>4</v>
      </c>
      <c r="J11" s="11">
        <v>414</v>
      </c>
      <c r="K11" s="11">
        <v>387</v>
      </c>
      <c r="L11" s="11">
        <v>0.48309999999999997</v>
      </c>
      <c r="N11" s="9" t="s">
        <v>4</v>
      </c>
      <c r="O11" s="9">
        <v>405</v>
      </c>
      <c r="P11" s="9">
        <v>420</v>
      </c>
      <c r="Q11" s="9">
        <v>0.5091</v>
      </c>
      <c r="S11" s="9" t="s">
        <v>4</v>
      </c>
      <c r="T11" s="9">
        <v>401</v>
      </c>
      <c r="U11" s="9">
        <v>386</v>
      </c>
      <c r="V11" s="9">
        <v>0.49049999999999999</v>
      </c>
      <c r="X11" s="9" t="s">
        <v>4</v>
      </c>
      <c r="Y11" s="9">
        <v>358</v>
      </c>
      <c r="Z11" s="9">
        <v>363</v>
      </c>
      <c r="AA11" s="9">
        <v>0.50349999999999995</v>
      </c>
    </row>
    <row r="12" spans="2:27" x14ac:dyDescent="0.3">
      <c r="B12" s="8"/>
      <c r="D12" s="9" t="s">
        <v>5</v>
      </c>
      <c r="E12" s="9">
        <v>0.79</v>
      </c>
      <c r="F12" s="9">
        <v>0.1888</v>
      </c>
      <c r="G12" s="9"/>
      <c r="I12" s="11" t="s">
        <v>5</v>
      </c>
      <c r="J12" s="11">
        <v>0.48249999999999998</v>
      </c>
      <c r="K12" s="11">
        <v>0.48380000000000001</v>
      </c>
      <c r="L12" s="11"/>
      <c r="N12" s="9" t="s">
        <v>5</v>
      </c>
      <c r="O12" s="9">
        <v>0.49380000000000002</v>
      </c>
      <c r="P12" s="9">
        <v>0.52500000000000002</v>
      </c>
      <c r="Q12" s="9"/>
      <c r="S12" s="9" t="s">
        <v>5</v>
      </c>
      <c r="T12" s="9">
        <v>0.49880000000000002</v>
      </c>
      <c r="U12" s="9">
        <v>0.48249999999999998</v>
      </c>
      <c r="V12" s="9"/>
      <c r="X12" s="9" t="s">
        <v>5</v>
      </c>
      <c r="Y12" s="9">
        <v>0.55249999999999999</v>
      </c>
      <c r="Z12" s="9">
        <v>0.45379999999999998</v>
      </c>
      <c r="AA12" s="9"/>
    </row>
    <row r="13" spans="2:27" x14ac:dyDescent="0.3">
      <c r="B13" s="8"/>
      <c r="D13" s="6" t="s">
        <v>10</v>
      </c>
      <c r="E13" s="6">
        <f>(E10+F11)/(E10+F10+E11+F11)</f>
        <v>0.489375</v>
      </c>
      <c r="F13" s="6" t="s">
        <v>11</v>
      </c>
      <c r="G13" s="6">
        <f>((E10*F11)-(F10*E11))/SQRT((E10+F10)*(E10+E11)*(F11+F10)*(F11+E11))</f>
        <v>-2.6593715293155542E-2</v>
      </c>
      <c r="I13" s="6" t="s">
        <v>10</v>
      </c>
      <c r="J13" s="6">
        <f>(J10+K11)/(J10+K10+J11+K11)</f>
        <v>0.48312500000000003</v>
      </c>
      <c r="K13" s="6" t="s">
        <v>11</v>
      </c>
      <c r="L13" s="6">
        <f>((J10*K11)-(K10*J11))/SQRT((J10+K10)*(J10+J11)*(K11+K10)*(K11+J11))</f>
        <v>-3.3750026367218404E-2</v>
      </c>
      <c r="N13" s="6" t="s">
        <v>10</v>
      </c>
      <c r="O13" s="6">
        <f>(O10+P11)/(O10+P10+O11+P11)</f>
        <v>0.50937500000000002</v>
      </c>
      <c r="P13" s="6" t="s">
        <v>11</v>
      </c>
      <c r="Q13" s="6">
        <f>((O10*P11)-(P10*O11))/SQRT((O10+P10)*(O10+O11)*(P11+P10)*(P11+O11))</f>
        <v>1.8759161984421673E-2</v>
      </c>
      <c r="S13" s="6" t="s">
        <v>10</v>
      </c>
      <c r="T13" s="6">
        <f>(T10+U11)/(T10+U10+T11+U11)</f>
        <v>0.49062499999999998</v>
      </c>
      <c r="U13" s="6" t="s">
        <v>11</v>
      </c>
      <c r="V13" s="6">
        <f>((T10*U11)-(U10*T11))/SQRT((T10+U10)*(T10+T11)*(U11+U10)*(U11+T11))</f>
        <v>-1.8752476076327469E-2</v>
      </c>
      <c r="X13" s="6" t="s">
        <v>10</v>
      </c>
      <c r="Y13" s="6">
        <f>(Y10+Z11)/(Y10+Z10+Y11+Z11)</f>
        <v>0.50312500000000004</v>
      </c>
      <c r="Z13" s="6" t="s">
        <v>11</v>
      </c>
      <c r="AA13" s="6">
        <f>((Y10*Z11)-(Z10*Y11))/SQRT((Y10+Z10)*(Y10+Y11)*(Z11+Z10)*(Z11+Y11))</f>
        <v>6.2806983336970486E-3</v>
      </c>
    </row>
    <row r="14" spans="2:27" x14ac:dyDescent="0.3">
      <c r="B14" s="12"/>
    </row>
    <row r="15" spans="2:27" x14ac:dyDescent="0.3">
      <c r="B15" s="6" t="s">
        <v>7</v>
      </c>
      <c r="D15" s="8" t="s">
        <v>6</v>
      </c>
      <c r="E15" s="8"/>
      <c r="F15" s="8"/>
      <c r="G15" s="8"/>
      <c r="I15" s="8" t="s">
        <v>15</v>
      </c>
      <c r="J15" s="8"/>
      <c r="K15" s="8"/>
      <c r="L15" s="8"/>
      <c r="N15" s="8" t="s">
        <v>16</v>
      </c>
      <c r="O15" s="8"/>
      <c r="P15" s="8"/>
      <c r="Q15" s="8"/>
      <c r="S15" s="8" t="s">
        <v>17</v>
      </c>
      <c r="T15" s="8"/>
      <c r="U15" s="8"/>
      <c r="V15" s="8"/>
      <c r="X15" s="8" t="s">
        <v>18</v>
      </c>
      <c r="Y15" s="8"/>
      <c r="Z15" s="8"/>
      <c r="AA15" s="8"/>
    </row>
    <row r="16" spans="2:27" x14ac:dyDescent="0.3">
      <c r="B16" s="8" t="s">
        <v>29</v>
      </c>
      <c r="D16" s="9"/>
      <c r="E16" s="9" t="s">
        <v>0</v>
      </c>
      <c r="F16" s="9" t="s">
        <v>1</v>
      </c>
      <c r="G16" s="9" t="s">
        <v>2</v>
      </c>
      <c r="I16" s="11"/>
      <c r="J16" s="11" t="s">
        <v>0</v>
      </c>
      <c r="K16" s="11" t="s">
        <v>1</v>
      </c>
      <c r="L16" s="11" t="s">
        <v>2</v>
      </c>
      <c r="N16" s="9"/>
      <c r="O16" s="9" t="s">
        <v>0</v>
      </c>
      <c r="P16" s="9" t="s">
        <v>1</v>
      </c>
      <c r="Q16" s="9" t="s">
        <v>2</v>
      </c>
      <c r="S16" s="9"/>
      <c r="T16" s="9" t="s">
        <v>0</v>
      </c>
      <c r="U16" s="9" t="s">
        <v>1</v>
      </c>
      <c r="V16" s="9" t="s">
        <v>2</v>
      </c>
      <c r="X16" s="9"/>
      <c r="Y16" s="9" t="s">
        <v>0</v>
      </c>
      <c r="Z16" s="9" t="s">
        <v>1</v>
      </c>
      <c r="AA16" s="9" t="s">
        <v>2</v>
      </c>
    </row>
    <row r="17" spans="2:27" x14ac:dyDescent="0.3">
      <c r="B17" s="8"/>
      <c r="D17" s="9" t="s">
        <v>3</v>
      </c>
      <c r="E17" s="9">
        <v>654</v>
      </c>
      <c r="F17" s="9">
        <v>674</v>
      </c>
      <c r="G17" s="9">
        <v>0.49249999999999999</v>
      </c>
      <c r="I17" s="11" t="s">
        <v>3</v>
      </c>
      <c r="J17" s="11">
        <v>388</v>
      </c>
      <c r="K17" s="11">
        <v>427</v>
      </c>
      <c r="L17" s="11">
        <v>0.47610000000000002</v>
      </c>
      <c r="N17" s="9" t="s">
        <v>3</v>
      </c>
      <c r="O17" s="9">
        <v>388</v>
      </c>
      <c r="P17" s="9">
        <v>414</v>
      </c>
      <c r="Q17" s="9">
        <v>0.48380000000000001</v>
      </c>
      <c r="S17" s="9" t="s">
        <v>3</v>
      </c>
      <c r="T17" s="9">
        <v>389</v>
      </c>
      <c r="U17" s="9">
        <v>391</v>
      </c>
      <c r="V17" s="9">
        <v>0.49869999999999998</v>
      </c>
      <c r="X17" s="9" t="s">
        <v>3</v>
      </c>
      <c r="Y17" s="9">
        <v>448</v>
      </c>
      <c r="Z17" s="9">
        <v>435</v>
      </c>
      <c r="AA17" s="9">
        <v>0.50739999999999996</v>
      </c>
    </row>
    <row r="18" spans="2:27" x14ac:dyDescent="0.3">
      <c r="B18" s="8"/>
      <c r="D18" s="9" t="s">
        <v>4</v>
      </c>
      <c r="E18" s="9">
        <v>146</v>
      </c>
      <c r="F18" s="9">
        <v>126</v>
      </c>
      <c r="G18" s="9">
        <v>0.4632</v>
      </c>
      <c r="I18" s="11" t="s">
        <v>4</v>
      </c>
      <c r="J18" s="11">
        <v>412</v>
      </c>
      <c r="K18" s="11">
        <v>373</v>
      </c>
      <c r="L18" s="11">
        <v>0.47520000000000001</v>
      </c>
      <c r="N18" s="9" t="s">
        <v>4</v>
      </c>
      <c r="O18" s="9">
        <v>412</v>
      </c>
      <c r="P18" s="9">
        <v>386</v>
      </c>
      <c r="Q18" s="9">
        <v>0.48370000000000002</v>
      </c>
      <c r="S18" s="9" t="s">
        <v>4</v>
      </c>
      <c r="T18" s="9">
        <v>411</v>
      </c>
      <c r="U18" s="9">
        <v>409</v>
      </c>
      <c r="V18" s="9">
        <v>0.49880000000000002</v>
      </c>
      <c r="X18" s="9" t="s">
        <v>4</v>
      </c>
      <c r="Y18" s="9">
        <v>352</v>
      </c>
      <c r="Z18" s="9">
        <v>365</v>
      </c>
      <c r="AA18" s="9">
        <v>0.5091</v>
      </c>
    </row>
    <row r="19" spans="2:27" x14ac:dyDescent="0.3">
      <c r="B19" s="8"/>
      <c r="D19" s="9" t="s">
        <v>5</v>
      </c>
      <c r="E19" s="9">
        <v>0.8175</v>
      </c>
      <c r="F19" s="9">
        <v>0.1575</v>
      </c>
      <c r="G19" s="9"/>
      <c r="I19" s="11" t="s">
        <v>5</v>
      </c>
      <c r="J19" s="11">
        <v>0.48499999999999999</v>
      </c>
      <c r="K19" s="11">
        <v>0.4662</v>
      </c>
      <c r="L19" s="11"/>
      <c r="N19" s="9" t="s">
        <v>5</v>
      </c>
      <c r="O19" s="9">
        <v>0.48499999999999999</v>
      </c>
      <c r="P19" s="9">
        <v>0.48249999999999998</v>
      </c>
      <c r="Q19" s="9"/>
      <c r="S19" s="9" t="s">
        <v>5</v>
      </c>
      <c r="T19" s="9">
        <v>0.48620000000000002</v>
      </c>
      <c r="U19" s="9">
        <v>0.51119999999999999</v>
      </c>
      <c r="V19" s="9"/>
      <c r="X19" s="9" t="s">
        <v>5</v>
      </c>
      <c r="Y19" s="9">
        <v>0.56000000000000005</v>
      </c>
      <c r="Z19" s="9">
        <v>0.45619999999999999</v>
      </c>
      <c r="AA19" s="9"/>
    </row>
    <row r="20" spans="2:27" x14ac:dyDescent="0.3">
      <c r="B20" s="8"/>
      <c r="D20" s="6" t="s">
        <v>10</v>
      </c>
      <c r="E20" s="6">
        <f>(E17+F18)/(E17+F17+E18+F18)</f>
        <v>0.48749999999999999</v>
      </c>
      <c r="F20" s="6" t="s">
        <v>11</v>
      </c>
      <c r="G20" s="6">
        <f>((E17*F18)-(F17*E18))/SQRT((E17+F17)*(E17+E18)*(F18+F17)*(F18+E18))</f>
        <v>-3.3277179254062629E-2</v>
      </c>
      <c r="I20" s="6" t="s">
        <v>10</v>
      </c>
      <c r="J20" s="6">
        <f>(J17+K18)/(J17+K17+J18+K18)</f>
        <v>0.47562500000000002</v>
      </c>
      <c r="K20" s="6" t="s">
        <v>11</v>
      </c>
      <c r="L20" s="6">
        <f>((J17*K18)-(K17*J18))/SQRT((J17+K17)*(J17+J18)*(K18+K17)*(K18+J18))</f>
        <v>-4.8758571596092537E-2</v>
      </c>
      <c r="N20" s="6" t="s">
        <v>10</v>
      </c>
      <c r="O20" s="6">
        <f>(O17+P18)/(O17+P17+O18+P18)</f>
        <v>0.48375000000000001</v>
      </c>
      <c r="P20" s="6" t="s">
        <v>11</v>
      </c>
      <c r="Q20" s="6">
        <f>((O17*P18)-(P17*O18))/SQRT((O17+P17)*(O17+O18)*(P18+P17)*(P18+O18))</f>
        <v>-3.2500101562976079E-2</v>
      </c>
      <c r="S20" s="6" t="s">
        <v>10</v>
      </c>
      <c r="T20" s="6">
        <f>(T17+U18)/(T17+U17+T18+U18)</f>
        <v>0.49875000000000003</v>
      </c>
      <c r="U20" s="6" t="s">
        <v>11</v>
      </c>
      <c r="V20" s="6">
        <f>((T17*U18)-(U17*T18))/SQRT((T17+U17)*(T17+T18)*(U18+U17)*(U18+T18))</f>
        <v>-2.5007816164017769E-3</v>
      </c>
      <c r="X20" s="6" t="s">
        <v>10</v>
      </c>
      <c r="Y20" s="6">
        <f>(Y17+Z18)/(Y17+Z17+Y18+Z18)</f>
        <v>0.50812500000000005</v>
      </c>
      <c r="Z20" s="6" t="s">
        <v>11</v>
      </c>
      <c r="AA20" s="6">
        <f>((Y17*Z18)-(Z17*Y18))/SQRT((Y17+Z17)*(Y17+Y18)*(Z18+Z17)*(Z18+Y18))</f>
        <v>1.6338170453972168E-2</v>
      </c>
    </row>
    <row r="21" spans="2:27" x14ac:dyDescent="0.3">
      <c r="B21" s="10"/>
    </row>
    <row r="22" spans="2:27" x14ac:dyDescent="0.3">
      <c r="B22" s="6" t="s">
        <v>7</v>
      </c>
      <c r="D22" s="8" t="s">
        <v>6</v>
      </c>
      <c r="E22" s="8"/>
      <c r="F22" s="8"/>
      <c r="G22" s="8"/>
      <c r="I22" s="8" t="s">
        <v>15</v>
      </c>
      <c r="J22" s="8"/>
      <c r="K22" s="8"/>
      <c r="L22" s="8"/>
      <c r="N22" s="8" t="s">
        <v>16</v>
      </c>
      <c r="O22" s="8"/>
      <c r="P22" s="8"/>
      <c r="Q22" s="8"/>
      <c r="S22" s="8" t="s">
        <v>17</v>
      </c>
      <c r="T22" s="8"/>
      <c r="U22" s="8"/>
      <c r="V22" s="8"/>
      <c r="X22" s="8" t="s">
        <v>18</v>
      </c>
      <c r="Y22" s="8"/>
      <c r="Z22" s="8"/>
      <c r="AA22" s="8"/>
    </row>
    <row r="23" spans="2:27" x14ac:dyDescent="0.3">
      <c r="B23" s="8" t="s">
        <v>30</v>
      </c>
      <c r="D23" s="9"/>
      <c r="E23" s="9" t="s">
        <v>0</v>
      </c>
      <c r="F23" s="9" t="s">
        <v>1</v>
      </c>
      <c r="G23" s="9" t="s">
        <v>2</v>
      </c>
      <c r="I23" s="11"/>
      <c r="J23" s="11" t="s">
        <v>0</v>
      </c>
      <c r="K23" s="11" t="s">
        <v>1</v>
      </c>
      <c r="L23" s="11" t="s">
        <v>2</v>
      </c>
      <c r="N23" s="9"/>
      <c r="O23" s="9" t="s">
        <v>0</v>
      </c>
      <c r="P23" s="9" t="s">
        <v>1</v>
      </c>
      <c r="Q23" s="9" t="s">
        <v>2</v>
      </c>
      <c r="S23" s="9"/>
      <c r="T23" s="9" t="s">
        <v>0</v>
      </c>
      <c r="U23" s="9" t="s">
        <v>1</v>
      </c>
      <c r="V23" s="9" t="s">
        <v>2</v>
      </c>
      <c r="X23" s="9"/>
      <c r="Y23" s="9" t="s">
        <v>0</v>
      </c>
      <c r="Z23" s="9" t="s">
        <v>1</v>
      </c>
      <c r="AA23" s="9" t="s">
        <v>2</v>
      </c>
    </row>
    <row r="24" spans="2:27" x14ac:dyDescent="0.3">
      <c r="B24" s="8"/>
      <c r="D24" s="9" t="s">
        <v>3</v>
      </c>
      <c r="E24" s="9">
        <v>641</v>
      </c>
      <c r="F24" s="9">
        <v>672</v>
      </c>
      <c r="G24" s="9">
        <v>0.48820000000000002</v>
      </c>
      <c r="I24" s="11" t="s">
        <v>3</v>
      </c>
      <c r="J24" s="11">
        <v>421</v>
      </c>
      <c r="K24" s="11">
        <v>362</v>
      </c>
      <c r="L24" s="11">
        <v>0.53769999999999996</v>
      </c>
      <c r="N24" s="9" t="s">
        <v>3</v>
      </c>
      <c r="O24" s="9">
        <v>385</v>
      </c>
      <c r="P24" s="9">
        <v>394</v>
      </c>
      <c r="Q24" s="9">
        <v>0.49419999999999997</v>
      </c>
      <c r="S24" s="9" t="s">
        <v>3</v>
      </c>
      <c r="T24" s="9">
        <v>411</v>
      </c>
      <c r="U24" s="9">
        <v>372</v>
      </c>
      <c r="V24" s="9">
        <v>0.52490000000000003</v>
      </c>
      <c r="X24" s="9" t="s">
        <v>3</v>
      </c>
      <c r="Y24" s="9">
        <v>425</v>
      </c>
      <c r="Z24" s="9">
        <v>454</v>
      </c>
      <c r="AA24" s="9">
        <v>0.48349999999999999</v>
      </c>
    </row>
    <row r="25" spans="2:27" x14ac:dyDescent="0.3">
      <c r="B25" s="8"/>
      <c r="D25" s="9" t="s">
        <v>4</v>
      </c>
      <c r="E25" s="9">
        <v>159</v>
      </c>
      <c r="F25" s="9">
        <v>128</v>
      </c>
      <c r="G25" s="9">
        <v>0.44600000000000001</v>
      </c>
      <c r="I25" s="11" t="s">
        <v>4</v>
      </c>
      <c r="J25" s="11">
        <v>379</v>
      </c>
      <c r="K25" s="11">
        <v>438</v>
      </c>
      <c r="L25" s="11">
        <v>0.53610000000000002</v>
      </c>
      <c r="N25" s="9" t="s">
        <v>4</v>
      </c>
      <c r="O25" s="9">
        <v>415</v>
      </c>
      <c r="P25" s="9">
        <v>406</v>
      </c>
      <c r="Q25" s="9">
        <v>0.4945</v>
      </c>
      <c r="S25" s="9" t="s">
        <v>4</v>
      </c>
      <c r="T25" s="9">
        <v>389</v>
      </c>
      <c r="U25" s="9">
        <v>428</v>
      </c>
      <c r="V25" s="9">
        <v>0.52390000000000003</v>
      </c>
      <c r="X25" s="9" t="s">
        <v>4</v>
      </c>
      <c r="Y25" s="9">
        <v>375</v>
      </c>
      <c r="Z25" s="9">
        <v>346</v>
      </c>
      <c r="AA25" s="9">
        <v>0.47989999999999999</v>
      </c>
    </row>
    <row r="26" spans="2:27" x14ac:dyDescent="0.3">
      <c r="B26" s="8"/>
      <c r="D26" s="9" t="s">
        <v>5</v>
      </c>
      <c r="E26" s="9">
        <v>0.80120000000000002</v>
      </c>
      <c r="F26" s="9">
        <v>0.16</v>
      </c>
      <c r="G26" s="9"/>
      <c r="I26" s="11" t="s">
        <v>5</v>
      </c>
      <c r="J26" s="11">
        <v>0.5262</v>
      </c>
      <c r="K26" s="11">
        <v>0.54749999999999999</v>
      </c>
      <c r="L26" s="11"/>
      <c r="N26" s="9" t="s">
        <v>5</v>
      </c>
      <c r="O26" s="9">
        <v>0.48120000000000002</v>
      </c>
      <c r="P26" s="9">
        <v>0.50749999999999995</v>
      </c>
      <c r="Q26" s="9"/>
      <c r="S26" s="9" t="s">
        <v>5</v>
      </c>
      <c r="T26" s="9">
        <v>0.51380000000000003</v>
      </c>
      <c r="U26" s="9">
        <v>0.53500000000000003</v>
      </c>
      <c r="V26" s="9"/>
      <c r="X26" s="9" t="s">
        <v>5</v>
      </c>
      <c r="Y26" s="9">
        <v>0.53120000000000001</v>
      </c>
      <c r="Z26" s="9">
        <v>0.4325</v>
      </c>
      <c r="AA26" s="9"/>
    </row>
    <row r="27" spans="2:27" x14ac:dyDescent="0.3">
      <c r="B27" s="8"/>
      <c r="D27" s="6" t="s">
        <v>10</v>
      </c>
      <c r="E27" s="6">
        <f>(E24+F25)/(E24+F24+E25+F25)</f>
        <v>0.48062500000000002</v>
      </c>
      <c r="F27" s="6" t="s">
        <v>11</v>
      </c>
      <c r="G27" s="6">
        <f>((E24*F25)-(F24*E25))/SQRT((E24+F24)*(E24+E25)*(F25+F24)*(F25+E25))</f>
        <v>-5.0499651660016805E-2</v>
      </c>
      <c r="I27" s="6" t="s">
        <v>10</v>
      </c>
      <c r="J27" s="6">
        <f>(J24+K25)/(J24+K24+J25+K25)</f>
        <v>0.53687499999999999</v>
      </c>
      <c r="K27" s="6" t="s">
        <v>11</v>
      </c>
      <c r="L27" s="6">
        <f>((J24*K25)-(K24*J25))/SQRT((J24+K24)*(J24+J25)*(K25+K24)*(K25+J25))</f>
        <v>7.3766657008660183E-2</v>
      </c>
      <c r="N27" s="6" t="s">
        <v>10</v>
      </c>
      <c r="O27" s="6">
        <f>(O24+P25)/(O24+P24+O25+P25)</f>
        <v>0.49437500000000001</v>
      </c>
      <c r="P27" s="6" t="s">
        <v>11</v>
      </c>
      <c r="Q27" s="6">
        <f>((O24*P25)-(P24*O25))/SQRT((O24+P24)*(O24+O25)*(P25+P24)*(P25+O25))</f>
        <v>-1.1253877980805982E-2</v>
      </c>
      <c r="S27" s="6" t="s">
        <v>10</v>
      </c>
      <c r="T27" s="6">
        <f>(T24+U25)/(T24+U24+T25+U25)</f>
        <v>0.52437500000000004</v>
      </c>
      <c r="U27" s="6" t="s">
        <v>11</v>
      </c>
      <c r="V27" s="6">
        <f>((T24*U25)-(U24*T25))/SQRT((T24+U24)*(T24+T25)*(U25+U24)*(U25+T25))</f>
        <v>4.8761010565046559E-2</v>
      </c>
      <c r="X27" s="6" t="s">
        <v>10</v>
      </c>
      <c r="Y27" s="6">
        <f>(Y24+Z25)/(Y24+Z24+Y25+Z25)</f>
        <v>0.481875</v>
      </c>
      <c r="Z27" s="6" t="s">
        <v>11</v>
      </c>
      <c r="AA27" s="6">
        <f>((Y24*Z25)-(Z24*Y25))/SQRT((Y24+Z24)*(Y24+Y25)*(Z25+Z24)*(Z25+Y25))</f>
        <v>-3.6428050335442885E-2</v>
      </c>
    </row>
    <row r="28" spans="2:27" x14ac:dyDescent="0.3">
      <c r="B28" s="10"/>
    </row>
    <row r="29" spans="2:27" x14ac:dyDescent="0.3">
      <c r="B29" s="6" t="s">
        <v>7</v>
      </c>
      <c r="D29" s="8" t="s">
        <v>6</v>
      </c>
      <c r="E29" s="8"/>
      <c r="F29" s="8"/>
      <c r="G29" s="8"/>
      <c r="I29" s="8" t="s">
        <v>15</v>
      </c>
      <c r="J29" s="8"/>
      <c r="K29" s="8"/>
      <c r="L29" s="8"/>
      <c r="N29" s="8" t="s">
        <v>16</v>
      </c>
      <c r="O29" s="8"/>
      <c r="P29" s="8"/>
      <c r="Q29" s="8"/>
      <c r="S29" s="8" t="s">
        <v>17</v>
      </c>
      <c r="T29" s="8"/>
      <c r="U29" s="8"/>
      <c r="V29" s="8"/>
      <c r="X29" s="8" t="s">
        <v>18</v>
      </c>
      <c r="Y29" s="8"/>
      <c r="Z29" s="8"/>
      <c r="AA29" s="8"/>
    </row>
    <row r="30" spans="2:27" x14ac:dyDescent="0.3">
      <c r="B30" s="8" t="s">
        <v>31</v>
      </c>
      <c r="D30" s="9"/>
      <c r="E30" s="9" t="s">
        <v>0</v>
      </c>
      <c r="F30" s="9" t="s">
        <v>1</v>
      </c>
      <c r="G30" s="9" t="s">
        <v>2</v>
      </c>
      <c r="I30" s="11"/>
      <c r="J30" s="11" t="s">
        <v>0</v>
      </c>
      <c r="K30" s="11" t="s">
        <v>1</v>
      </c>
      <c r="L30" s="11" t="s">
        <v>2</v>
      </c>
      <c r="N30" s="9"/>
      <c r="O30" s="9" t="s">
        <v>0</v>
      </c>
      <c r="P30" s="9" t="s">
        <v>1</v>
      </c>
      <c r="Q30" s="9" t="s">
        <v>2</v>
      </c>
      <c r="S30" s="9"/>
      <c r="T30" s="9" t="s">
        <v>0</v>
      </c>
      <c r="U30" s="9" t="s">
        <v>1</v>
      </c>
      <c r="V30" s="9" t="s">
        <v>2</v>
      </c>
      <c r="X30" s="9"/>
      <c r="Y30" s="9" t="s">
        <v>0</v>
      </c>
      <c r="Z30" s="9" t="s">
        <v>1</v>
      </c>
      <c r="AA30" s="9" t="s">
        <v>2</v>
      </c>
    </row>
    <row r="31" spans="2:27" x14ac:dyDescent="0.3">
      <c r="B31" s="8"/>
      <c r="D31" s="9" t="s">
        <v>3</v>
      </c>
      <c r="E31" s="9">
        <v>640</v>
      </c>
      <c r="F31" s="9">
        <v>664</v>
      </c>
      <c r="G31" s="9">
        <v>0.49080000000000001</v>
      </c>
      <c r="I31" s="11" t="s">
        <v>3</v>
      </c>
      <c r="J31" s="11">
        <v>405</v>
      </c>
      <c r="K31" s="11">
        <v>413</v>
      </c>
      <c r="L31" s="11">
        <v>0.49509999999999998</v>
      </c>
      <c r="N31" s="9" t="s">
        <v>3</v>
      </c>
      <c r="O31" s="9">
        <v>420</v>
      </c>
      <c r="P31" s="9">
        <v>428</v>
      </c>
      <c r="Q31" s="9">
        <v>0.49530000000000002</v>
      </c>
      <c r="S31" s="9" t="s">
        <v>3</v>
      </c>
      <c r="T31" s="9">
        <v>396</v>
      </c>
      <c r="U31" s="9">
        <v>411</v>
      </c>
      <c r="V31" s="9">
        <v>0.49070000000000003</v>
      </c>
      <c r="X31" s="9" t="s">
        <v>3</v>
      </c>
      <c r="Y31" s="9">
        <v>475</v>
      </c>
      <c r="Z31" s="9">
        <v>481</v>
      </c>
      <c r="AA31" s="9">
        <v>0.49690000000000001</v>
      </c>
    </row>
    <row r="32" spans="2:27" x14ac:dyDescent="0.3">
      <c r="B32" s="8"/>
      <c r="D32" s="9" t="s">
        <v>4</v>
      </c>
      <c r="E32" s="9">
        <v>160</v>
      </c>
      <c r="F32" s="9">
        <v>136</v>
      </c>
      <c r="G32" s="9">
        <v>0.45950000000000002</v>
      </c>
      <c r="I32" s="11" t="s">
        <v>4</v>
      </c>
      <c r="J32" s="11">
        <v>395</v>
      </c>
      <c r="K32" s="11">
        <v>387</v>
      </c>
      <c r="L32" s="11">
        <v>0.49490000000000001</v>
      </c>
      <c r="N32" s="9" t="s">
        <v>4</v>
      </c>
      <c r="O32" s="9">
        <v>380</v>
      </c>
      <c r="P32" s="9">
        <v>372</v>
      </c>
      <c r="Q32" s="9">
        <v>0.49469999999999997</v>
      </c>
      <c r="S32" s="9" t="s">
        <v>4</v>
      </c>
      <c r="T32" s="9">
        <v>404</v>
      </c>
      <c r="U32" s="9">
        <v>389</v>
      </c>
      <c r="V32" s="9">
        <v>0.49049999999999999</v>
      </c>
      <c r="X32" s="9" t="s">
        <v>4</v>
      </c>
      <c r="Y32" s="9">
        <v>325</v>
      </c>
      <c r="Z32" s="9">
        <v>319</v>
      </c>
      <c r="AA32" s="9">
        <v>0.49530000000000002</v>
      </c>
    </row>
    <row r="33" spans="2:27" x14ac:dyDescent="0.3">
      <c r="B33" s="8"/>
      <c r="D33" s="9" t="s">
        <v>5</v>
      </c>
      <c r="E33" s="9">
        <v>0.8</v>
      </c>
      <c r="F33" s="9">
        <v>0.17</v>
      </c>
      <c r="G33" s="9"/>
      <c r="I33" s="11" t="s">
        <v>5</v>
      </c>
      <c r="J33" s="11">
        <v>0.50619999999999998</v>
      </c>
      <c r="K33" s="11">
        <v>0.48380000000000001</v>
      </c>
      <c r="L33" s="11"/>
      <c r="N33" s="9" t="s">
        <v>5</v>
      </c>
      <c r="O33" s="9">
        <v>0.52500000000000002</v>
      </c>
      <c r="P33" s="9">
        <v>0.46500000000000002</v>
      </c>
      <c r="Q33" s="9"/>
      <c r="S33" s="9" t="s">
        <v>5</v>
      </c>
      <c r="T33" s="9">
        <v>0.495</v>
      </c>
      <c r="U33" s="9">
        <v>0.48620000000000002</v>
      </c>
      <c r="V33" s="9"/>
      <c r="X33" s="9" t="s">
        <v>5</v>
      </c>
      <c r="Y33" s="9">
        <v>0.59379999999999999</v>
      </c>
      <c r="Z33" s="9">
        <v>0.39879999999999999</v>
      </c>
      <c r="AA33" s="9"/>
    </row>
    <row r="34" spans="2:27" x14ac:dyDescent="0.3">
      <c r="B34" s="8"/>
      <c r="D34" s="6" t="s">
        <v>10</v>
      </c>
      <c r="E34" s="6">
        <f>(E31+F32)/(E31+F31+E32+F32)</f>
        <v>0.48499999999999999</v>
      </c>
      <c r="F34" s="6" t="s">
        <v>11</v>
      </c>
      <c r="G34" s="6">
        <f>((E31*F32)-(F31*E32))/SQRT((E31+F31)*(E31+E32)*(F32+F31)*(F32+E32))</f>
        <v>-3.8630167432307592E-2</v>
      </c>
      <c r="I34" s="6" t="s">
        <v>10</v>
      </c>
      <c r="J34" s="6">
        <f>(J31+K32)/(J31+K31+J32+K32)</f>
        <v>0.495</v>
      </c>
      <c r="K34" s="6" t="s">
        <v>11</v>
      </c>
      <c r="L34" s="6">
        <f>((J31*K32)-(K31*J32))/SQRT((J31+K31)*(J31+J32)*(K32+K31)*(K32+J32))</f>
        <v>-1.0002532211489621E-2</v>
      </c>
      <c r="N34" s="6" t="s">
        <v>10</v>
      </c>
      <c r="O34" s="6">
        <f>(O31+P32)/(O31+P31+O32+P32)</f>
        <v>0.495</v>
      </c>
      <c r="P34" s="6" t="s">
        <v>11</v>
      </c>
      <c r="Q34" s="6">
        <f>((O31*P32)-(P31*O32))/SQRT((O31+P31)*(O31+O32)*(P32+P31)*(P32+O32))</f>
        <v>-1.0018048746260763E-2</v>
      </c>
      <c r="S34" s="6" t="s">
        <v>10</v>
      </c>
      <c r="T34" s="6">
        <f>(T31+U32)/(T31+U31+T32+U32)</f>
        <v>0.49062499999999998</v>
      </c>
      <c r="U34" s="6" t="s">
        <v>11</v>
      </c>
      <c r="V34" s="6">
        <f>((T31*U32)-(U31*T32))/SQRT((T31+U31)*(T31+T32)*(U32+U31)*(U32+T32))</f>
        <v>-1.8750717814656027E-2</v>
      </c>
      <c r="X34" s="6" t="s">
        <v>10</v>
      </c>
      <c r="Y34" s="6">
        <f>(Y31+Z32)/(Y31+Z31+Y32+Z32)</f>
        <v>0.49625000000000002</v>
      </c>
      <c r="Z34" s="6" t="s">
        <v>11</v>
      </c>
      <c r="AA34" s="6">
        <f>((Y31*Z32)-(Z31*Y32))/SQRT((Y31+Z31)*(Y31+Y32)*(Z32+Z31)*(Z32+Y32))</f>
        <v>-7.6467936452028207E-3</v>
      </c>
    </row>
    <row r="35" spans="2:27" x14ac:dyDescent="0.3">
      <c r="B35" s="10"/>
    </row>
    <row r="36" spans="2:27" x14ac:dyDescent="0.3">
      <c r="B36" s="6" t="s">
        <v>7</v>
      </c>
      <c r="D36" s="8" t="s">
        <v>6</v>
      </c>
      <c r="E36" s="8"/>
      <c r="F36" s="8"/>
      <c r="G36" s="8"/>
      <c r="I36" s="8" t="s">
        <v>15</v>
      </c>
      <c r="J36" s="8"/>
      <c r="K36" s="8"/>
      <c r="L36" s="8"/>
      <c r="N36" s="8" t="s">
        <v>16</v>
      </c>
      <c r="O36" s="8"/>
      <c r="P36" s="8"/>
      <c r="Q36" s="8"/>
      <c r="S36" s="8" t="s">
        <v>17</v>
      </c>
      <c r="T36" s="8"/>
      <c r="U36" s="8"/>
      <c r="V36" s="8"/>
      <c r="X36" s="8" t="s">
        <v>18</v>
      </c>
      <c r="Y36" s="8"/>
      <c r="Z36" s="8"/>
      <c r="AA36" s="8"/>
    </row>
    <row r="37" spans="2:27" x14ac:dyDescent="0.3">
      <c r="B37" s="8" t="s">
        <v>32</v>
      </c>
      <c r="D37" s="9"/>
      <c r="E37" s="9" t="s">
        <v>0</v>
      </c>
      <c r="F37" s="9" t="s">
        <v>1</v>
      </c>
      <c r="G37" s="9" t="s">
        <v>2</v>
      </c>
      <c r="I37" s="11"/>
      <c r="J37" s="11" t="s">
        <v>0</v>
      </c>
      <c r="K37" s="11" t="s">
        <v>1</v>
      </c>
      <c r="L37" s="11" t="s">
        <v>2</v>
      </c>
      <c r="N37" s="9"/>
      <c r="O37" s="9" t="s">
        <v>0</v>
      </c>
      <c r="P37" s="9" t="s">
        <v>1</v>
      </c>
      <c r="Q37" s="9" t="s">
        <v>2</v>
      </c>
      <c r="S37" s="9"/>
      <c r="T37" s="9" t="s">
        <v>0</v>
      </c>
      <c r="U37" s="9" t="s">
        <v>1</v>
      </c>
      <c r="V37" s="9" t="s">
        <v>2</v>
      </c>
      <c r="X37" s="9"/>
      <c r="Y37" s="9" t="s">
        <v>0</v>
      </c>
      <c r="Z37" s="9" t="s">
        <v>1</v>
      </c>
      <c r="AA37" s="9" t="s">
        <v>2</v>
      </c>
    </row>
    <row r="38" spans="2:27" x14ac:dyDescent="0.3">
      <c r="B38" s="8"/>
      <c r="D38" s="9" t="s">
        <v>3</v>
      </c>
      <c r="E38" s="9">
        <v>665</v>
      </c>
      <c r="F38" s="9">
        <v>658</v>
      </c>
      <c r="G38" s="9">
        <v>0.50260000000000005</v>
      </c>
      <c r="I38" s="11" t="s">
        <v>3</v>
      </c>
      <c r="J38" s="11">
        <v>400</v>
      </c>
      <c r="K38" s="11">
        <v>404</v>
      </c>
      <c r="L38" s="11">
        <v>0.4975</v>
      </c>
      <c r="N38" s="9" t="s">
        <v>3</v>
      </c>
      <c r="O38" s="9">
        <v>395</v>
      </c>
      <c r="P38" s="9">
        <v>408</v>
      </c>
      <c r="Q38" s="9">
        <v>0.4919</v>
      </c>
      <c r="S38" s="9" t="s">
        <v>3</v>
      </c>
      <c r="T38" s="9">
        <v>392</v>
      </c>
      <c r="U38" s="9">
        <v>421</v>
      </c>
      <c r="V38" s="9">
        <v>0.48220000000000002</v>
      </c>
      <c r="X38" s="9" t="s">
        <v>3</v>
      </c>
      <c r="Y38" s="9">
        <v>448</v>
      </c>
      <c r="Z38" s="9">
        <v>425</v>
      </c>
      <c r="AA38" s="9">
        <v>0.51319999999999999</v>
      </c>
    </row>
    <row r="39" spans="2:27" x14ac:dyDescent="0.3">
      <c r="B39" s="8"/>
      <c r="D39" s="9" t="s">
        <v>4</v>
      </c>
      <c r="E39" s="9">
        <v>135</v>
      </c>
      <c r="F39" s="9">
        <v>142</v>
      </c>
      <c r="G39" s="9">
        <v>0.51259999999999994</v>
      </c>
      <c r="I39" s="11" t="s">
        <v>4</v>
      </c>
      <c r="J39" s="11">
        <v>400</v>
      </c>
      <c r="K39" s="11">
        <v>396</v>
      </c>
      <c r="L39" s="11">
        <v>0.4975</v>
      </c>
      <c r="N39" s="9" t="s">
        <v>4</v>
      </c>
      <c r="O39" s="9">
        <v>405</v>
      </c>
      <c r="P39" s="9">
        <v>392</v>
      </c>
      <c r="Q39" s="9">
        <v>0.49180000000000001</v>
      </c>
      <c r="S39" s="9" t="s">
        <v>4</v>
      </c>
      <c r="T39" s="9">
        <v>408</v>
      </c>
      <c r="U39" s="9">
        <v>379</v>
      </c>
      <c r="V39" s="9">
        <v>0.48159999999999997</v>
      </c>
      <c r="X39" s="9" t="s">
        <v>4</v>
      </c>
      <c r="Y39" s="9">
        <v>352</v>
      </c>
      <c r="Z39" s="9">
        <v>375</v>
      </c>
      <c r="AA39" s="9">
        <v>0.51580000000000004</v>
      </c>
    </row>
    <row r="40" spans="2:27" x14ac:dyDescent="0.3">
      <c r="B40" s="8"/>
      <c r="D40" s="9" t="s">
        <v>5</v>
      </c>
      <c r="E40" s="9">
        <v>0.83120000000000005</v>
      </c>
      <c r="F40" s="9">
        <v>0.17749999999999999</v>
      </c>
      <c r="G40" s="9"/>
      <c r="I40" s="11" t="s">
        <v>5</v>
      </c>
      <c r="J40" s="11">
        <v>0.5</v>
      </c>
      <c r="K40" s="11">
        <v>0.495</v>
      </c>
      <c r="L40" s="11"/>
      <c r="N40" s="9" t="s">
        <v>5</v>
      </c>
      <c r="O40" s="9">
        <v>0.49380000000000002</v>
      </c>
      <c r="P40" s="9">
        <v>0.49</v>
      </c>
      <c r="Q40" s="9"/>
      <c r="S40" s="9" t="s">
        <v>5</v>
      </c>
      <c r="T40" s="9">
        <v>0.49</v>
      </c>
      <c r="U40" s="9">
        <v>0.4738</v>
      </c>
      <c r="V40" s="9"/>
      <c r="X40" s="9" t="s">
        <v>5</v>
      </c>
      <c r="Y40" s="9">
        <v>0.56000000000000005</v>
      </c>
      <c r="Z40" s="9">
        <v>0.46879999999999999</v>
      </c>
      <c r="AA40" s="9"/>
    </row>
    <row r="41" spans="2:27" x14ac:dyDescent="0.3">
      <c r="B41" s="8"/>
      <c r="D41" s="6" t="s">
        <v>10</v>
      </c>
      <c r="E41" s="6">
        <f>(E38+F39)/(E38+F38+E39+F39)</f>
        <v>0.50437500000000002</v>
      </c>
      <c r="F41" s="6" t="s">
        <v>11</v>
      </c>
      <c r="G41" s="6">
        <f>((E38*F39)-(F38*E39))/SQRT((E38+F38)*(E38+E39)*(F39+F38)*(F39+E39))</f>
        <v>1.1563205218932671E-2</v>
      </c>
      <c r="I41" s="6" t="s">
        <v>10</v>
      </c>
      <c r="J41" s="6">
        <f>(J38+K39)/(J38+K38+J39+K39)</f>
        <v>0.4975</v>
      </c>
      <c r="K41" s="6" t="s">
        <v>11</v>
      </c>
      <c r="L41" s="6">
        <f>((J38*K39)-(K38*J39))/SQRT((J38+K38)*(J38+J39)*(K39+K38)*(K39+J39))</f>
        <v>-5.0000625011718995E-3</v>
      </c>
      <c r="N41" s="6" t="s">
        <v>10</v>
      </c>
      <c r="O41" s="6">
        <f>(O38+P39)/(O38+P38+O39+P39)</f>
        <v>0.49187500000000001</v>
      </c>
      <c r="P41" s="6" t="s">
        <v>11</v>
      </c>
      <c r="Q41" s="6">
        <f>((O38*P39)-(P38*O39))/SQRT((O38+P38)*(O38+O39)*(P39+P38)*(P39+O39))</f>
        <v>-1.6250114259017574E-2</v>
      </c>
      <c r="S41" s="6" t="s">
        <v>10</v>
      </c>
      <c r="T41" s="6">
        <f>(T38+U39)/(T38+U38+T39+U39)</f>
        <v>0.481875</v>
      </c>
      <c r="U41" s="6" t="s">
        <v>11</v>
      </c>
      <c r="V41" s="6">
        <f>((T38*U39)-(U38*T39))/SQRT((T38+U38)*(T38+T39)*(U39+U38)*(U39+T39))</f>
        <v>-3.6254787080899777E-2</v>
      </c>
      <c r="X41" s="6" t="s">
        <v>10</v>
      </c>
      <c r="Y41" s="6">
        <f>(Y38+Z39)/(Y38+Z38+Y39+Z39)</f>
        <v>0.51437500000000003</v>
      </c>
      <c r="Z41" s="6" t="s">
        <v>11</v>
      </c>
      <c r="AA41" s="6">
        <f>((Y38*Z39)-(Z38*Y39))/SQRT((Y38+Z38)*(Y38+Y39)*(Z39+Z38)*(Z39+Y39))</f>
        <v>2.8870447042416217E-2</v>
      </c>
    </row>
    <row r="43" spans="2:27" x14ac:dyDescent="0.3">
      <c r="B43" s="8" t="s">
        <v>12</v>
      </c>
      <c r="D43" s="8" t="s">
        <v>6</v>
      </c>
      <c r="E43" s="8"/>
      <c r="F43" s="8"/>
      <c r="G43" s="8"/>
      <c r="I43" s="8" t="s">
        <v>15</v>
      </c>
      <c r="J43" s="8"/>
      <c r="K43" s="8"/>
      <c r="L43" s="8"/>
      <c r="N43" s="8" t="s">
        <v>16</v>
      </c>
      <c r="O43" s="8"/>
      <c r="P43" s="8"/>
      <c r="Q43" s="8"/>
      <c r="S43" s="8" t="s">
        <v>17</v>
      </c>
      <c r="T43" s="8"/>
      <c r="U43" s="8"/>
      <c r="V43" s="8"/>
      <c r="X43" s="8" t="s">
        <v>18</v>
      </c>
      <c r="Y43" s="8"/>
      <c r="Z43" s="8"/>
      <c r="AA43" s="8"/>
    </row>
    <row r="44" spans="2:27" x14ac:dyDescent="0.3">
      <c r="B44" s="8"/>
      <c r="D44" s="6" t="s">
        <v>13</v>
      </c>
      <c r="E44" s="6">
        <f>(E6-(AVERAGE(E13,E20,E27,E34,E41)))/STDEV(E13,E20,E27,E34,E41)</f>
        <v>19.784988833267754</v>
      </c>
      <c r="F44" s="6" t="s">
        <v>14</v>
      </c>
      <c r="G44" s="6">
        <f>(G6-(AVERAGE(G13,G20,G27,G34,G41)))/STDEV(G13,G20,G27,G34,G41)</f>
        <v>17.094714511036731</v>
      </c>
      <c r="I44" s="6" t="s">
        <v>13</v>
      </c>
      <c r="J44" s="6">
        <f>(J6-AVERAGE(J13,J20,J27,J34,J41))/STDEV(J13,J20,J27,J34,J41)</f>
        <v>12.587969952439678</v>
      </c>
      <c r="K44" s="6" t="s">
        <v>14</v>
      </c>
      <c r="L44" s="6">
        <f>(L6-AVERAGE(L13,L20,L27,L34,L41))/STDEV(L13,L20,L27,L34,L41)</f>
        <v>12.611010553548761</v>
      </c>
      <c r="N44" s="6" t="s">
        <v>13</v>
      </c>
      <c r="O44" s="6">
        <f>(O6-AVERAGE(O13,O20,O27,O34,O41))/STDEV(O13,O20,O27,O34,O41)</f>
        <v>31.722513898320383</v>
      </c>
      <c r="P44" s="6" t="s">
        <v>14</v>
      </c>
      <c r="Q44" s="6">
        <f>(Q6-AVERAGE(Q13,Q20,Q27,Q34,Q41))/STDEV(Q13,Q20,Q27,Q34,Q41)</f>
        <v>31.798684729206183</v>
      </c>
      <c r="S44" s="6" t="s">
        <v>13</v>
      </c>
      <c r="T44" s="6">
        <f>(T6-AVERAGE(T13,T20,T27,T34,T41))/STDEV(T13,T20,T27,T34,T41)</f>
        <v>15.932205962127533</v>
      </c>
      <c r="U44" s="6" t="s">
        <v>14</v>
      </c>
      <c r="V44" s="6">
        <f>(V6-AVERAGE(V13,V20,V27,V34,V41))/STDEV(V13,V20,V27,V34,V41)</f>
        <v>16.006662503543058</v>
      </c>
      <c r="X44" s="6" t="s">
        <v>13</v>
      </c>
      <c r="Y44" s="6">
        <f>(Y6-AVERAGE(Y13,Y20,Y27,Y34,Y41))/STDEV(Y13,Y20,Y27,Y34,Y41)</f>
        <v>15.975986500085945</v>
      </c>
      <c r="Z44" s="6" t="s">
        <v>14</v>
      </c>
      <c r="AA44" s="6">
        <f>(AA6-AVERAGE(AA13,AA20,AA27,AA34,AA41))/STDEV(AA13,AA20,AA27,AA34,AA41)</f>
        <v>15.911254576747462</v>
      </c>
    </row>
  </sheetData>
  <mergeCells count="42">
    <mergeCell ref="B37:B41"/>
    <mergeCell ref="B2:B6"/>
    <mergeCell ref="B9:B13"/>
    <mergeCell ref="B16:B20"/>
    <mergeCell ref="B23:B27"/>
    <mergeCell ref="B30:B34"/>
    <mergeCell ref="I43:L43"/>
    <mergeCell ref="D1:G1"/>
    <mergeCell ref="D8:G8"/>
    <mergeCell ref="D15:G15"/>
    <mergeCell ref="D22:G22"/>
    <mergeCell ref="D29:G29"/>
    <mergeCell ref="D36:G36"/>
    <mergeCell ref="B43:B44"/>
    <mergeCell ref="N1:Q1"/>
    <mergeCell ref="S1:V1"/>
    <mergeCell ref="X1:AA1"/>
    <mergeCell ref="N8:Q8"/>
    <mergeCell ref="S8:V8"/>
    <mergeCell ref="X8:AA8"/>
    <mergeCell ref="N15:Q15"/>
    <mergeCell ref="S15:V15"/>
    <mergeCell ref="D43:G43"/>
    <mergeCell ref="I1:L1"/>
    <mergeCell ref="I8:L8"/>
    <mergeCell ref="I15:L15"/>
    <mergeCell ref="I22:L22"/>
    <mergeCell ref="I29:L29"/>
    <mergeCell ref="I36:L36"/>
    <mergeCell ref="X15:AA15"/>
    <mergeCell ref="N22:Q22"/>
    <mergeCell ref="S22:V22"/>
    <mergeCell ref="X22:AA22"/>
    <mergeCell ref="N29:Q29"/>
    <mergeCell ref="S29:V29"/>
    <mergeCell ref="X29:AA29"/>
    <mergeCell ref="N43:Q43"/>
    <mergeCell ref="S43:V43"/>
    <mergeCell ref="X43:AA43"/>
    <mergeCell ref="N36:Q36"/>
    <mergeCell ref="S36:V36"/>
    <mergeCell ref="X36:AA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Result</vt:lpstr>
      <vt:lpstr>Y-randomization in task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Seomyungwon</dc:creator>
  <cp:lastModifiedBy>Seomyungwon</cp:lastModifiedBy>
  <dcterms:created xsi:type="dcterms:W3CDTF">2019-12-05T00:01:57Z</dcterms:created>
  <dcterms:modified xsi:type="dcterms:W3CDTF">2020-01-18T08:14:01Z</dcterms:modified>
</cp:coreProperties>
</file>