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2k0961dc\UserData\benskin\Benskin Doc 2008.1\AICE Biology\A Level\Research Project- Benskin\"/>
    </mc:Choice>
  </mc:AlternateContent>
  <bookViews>
    <workbookView xWindow="-120" yWindow="-120" windowWidth="25440" windowHeight="15390" activeTab="3"/>
  </bookViews>
  <sheets>
    <sheet name="S6- Biomarker counts" sheetId="1" r:id="rId1"/>
    <sheet name="S7- Methanogens" sheetId="2" r:id="rId2"/>
    <sheet name="S8- S04 reducers" sheetId="4" r:id="rId3"/>
    <sheet name="S9- N2 fixers" sheetId="5" r:id="rId4"/>
  </sheets>
  <definedNames>
    <definedName name="_xlnm._FilterDatabase" localSheetId="1" hidden="1">'S7- Methanogens'!$A$1:$T$104</definedName>
    <definedName name="_xlnm._FilterDatabase" localSheetId="2" hidden="1">'S8- S04 reducers'!$A$1:$T$402</definedName>
    <definedName name="_xlnm._FilterDatabase" localSheetId="3" hidden="1">'S9- N2 fixers'!$A$1:$T$61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0" i="1" l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</calcChain>
</file>

<file path=xl/comments1.xml><?xml version="1.0" encoding="utf-8"?>
<comments xmlns="http://schemas.openxmlformats.org/spreadsheetml/2006/main">
  <authors>
    <author>Rekha Seshadri</author>
  </authors>
  <commentList>
    <comment ref="T1" authorId="0" shapeId="0">
      <text>
        <r>
          <rPr>
            <b/>
            <sz val="9"/>
            <color indexed="81"/>
            <rFont val="Tahoma"/>
            <family val="2"/>
          </rPr>
          <t>Rekha Seshadri:</t>
        </r>
        <r>
          <rPr>
            <sz val="9"/>
            <color indexed="81"/>
            <rFont val="Tahoma"/>
            <family val="2"/>
          </rPr>
          <t xml:space="preserve">
Raw gene counts normalized by dividing with total gene counts assigned to KO terms for each samples</t>
        </r>
      </text>
    </comment>
  </commentList>
</comments>
</file>

<file path=xl/sharedStrings.xml><?xml version="1.0" encoding="utf-8"?>
<sst xmlns="http://schemas.openxmlformats.org/spreadsheetml/2006/main" count="5369" uniqueCount="784">
  <si>
    <t>Function ID</t>
  </si>
  <si>
    <t>Name</t>
  </si>
  <si>
    <t>KO:K00399</t>
  </si>
  <si>
    <t>methyl-coenzyme M reductase alpha subunit [EC:2.8.4.1] (mcrA)</t>
  </si>
  <si>
    <t>KO:K00401</t>
  </si>
  <si>
    <t>methyl-coenzyme M reductase beta subunit [EC:2.8.4.1] (mcrB)</t>
  </si>
  <si>
    <t>KO:K00402</t>
  </si>
  <si>
    <t>methyl-coenzyme M reductase gamma subunit [EC:2.8.4.1] (mcrG)</t>
  </si>
  <si>
    <t>KO:K02586</t>
  </si>
  <si>
    <t>nitrogenase molybdenum-iron protein alpha chain [EC:1.18.6.1] (nifD)</t>
  </si>
  <si>
    <t>KO:K02587</t>
  </si>
  <si>
    <t>nitrogenase molybdenum-cofactor synthesis protein NifE (nifE)</t>
  </si>
  <si>
    <t>KO:K02588</t>
  </si>
  <si>
    <t>nitrogenase iron protein NifH [EC:1.18.6.1] (nifH)</t>
  </si>
  <si>
    <t>KO:K02591</t>
  </si>
  <si>
    <t>nitrogenase molybdenum-iron protein beta chain [EC:1.18.6.1] (nifK)</t>
  </si>
  <si>
    <t>KO:K11180</t>
  </si>
  <si>
    <t>sulfite reductase alpha subunit [EC:1.8.99.3 1.8.99.5] (dsrA)</t>
  </si>
  <si>
    <t>KO:K11181</t>
  </si>
  <si>
    <t>sulfite reductase beta subunit [EC:1.8.99.3 1.8.99.5] (dsrB)</t>
  </si>
  <si>
    <t>Scaffold ID</t>
  </si>
  <si>
    <t>Genome ID</t>
  </si>
  <si>
    <t>Genome</t>
  </si>
  <si>
    <t>Gene Count</t>
  </si>
  <si>
    <t>Sequence Length (bp)</t>
  </si>
  <si>
    <t>GC Content</t>
  </si>
  <si>
    <t>Read Depth</t>
  </si>
  <si>
    <t>Lineage Domain</t>
  </si>
  <si>
    <t>Lineage Phylum</t>
  </si>
  <si>
    <t>Lineage Class</t>
  </si>
  <si>
    <t>Lineage Order</t>
  </si>
  <si>
    <t>Lineage Family</t>
  </si>
  <si>
    <t>Lineage Genus</t>
  </si>
  <si>
    <t>Lineage Species</t>
  </si>
  <si>
    <t>Lineage Percentage</t>
  </si>
  <si>
    <t>Ecosystem</t>
  </si>
  <si>
    <t>Ecosystem Category</t>
  </si>
  <si>
    <t>Ecosystem Type</t>
  </si>
  <si>
    <t>Ecosystem Subtype</t>
  </si>
  <si>
    <t>Specific Ecosystem</t>
  </si>
  <si>
    <t>3300032770 assembled Ga0335085_10090020</t>
  </si>
  <si>
    <t>Soil microbial communities from Loxahatchee National Wildlife Refuge, Florida, United States - Lox_Sample_4.5 (*) (MER-FS) (assembled)</t>
  </si>
  <si>
    <t>Archaea</t>
  </si>
  <si>
    <t>Euryarchaeota</t>
  </si>
  <si>
    <t>Methanomicrobia</t>
  </si>
  <si>
    <t>Methanomicrobiales</t>
  </si>
  <si>
    <t>Methanoregulaceae</t>
  </si>
  <si>
    <t>Methanoregula</t>
  </si>
  <si>
    <t>Methanoregula formicica</t>
  </si>
  <si>
    <t>Environmental</t>
  </si>
  <si>
    <t>Terrestrial</t>
  </si>
  <si>
    <t>Soil</t>
  </si>
  <si>
    <t>Wetlands</t>
  </si>
  <si>
    <t>3300032770 assembled Ga0335085_10125831</t>
  </si>
  <si>
    <t>Methanoregula boonei</t>
  </si>
  <si>
    <t>3300032770 assembled Ga0335085_10252989</t>
  </si>
  <si>
    <t>3300032770 assembled Ga0335085_10292780</t>
  </si>
  <si>
    <t>3300032770 assembled Ga0335085_10365146</t>
  </si>
  <si>
    <t>3300032770 assembled Ga0335085_10486974</t>
  </si>
  <si>
    <t>3300032782 assembled Ga0335082_10222085</t>
  </si>
  <si>
    <t>Soil microbial communities from Loxahatchee National Wildlife Refuge, Florida, United States - Lox_Sample_4.1 (*) (MER-FS) (assembled)</t>
  </si>
  <si>
    <t>3300032782 assembled Ga0335082_10276809</t>
  </si>
  <si>
    <t>Methanocellales</t>
  </si>
  <si>
    <t>Methanocellaceae</t>
  </si>
  <si>
    <t>Methanocella</t>
  </si>
  <si>
    <t>Methanocella paludicola</t>
  </si>
  <si>
    <t>3300032782 assembled Ga0335082_10435002</t>
  </si>
  <si>
    <t>3300032782 assembled Ga0335082_10493120</t>
  </si>
  <si>
    <t>3300032782 assembled Ga0335082_10546766</t>
  </si>
  <si>
    <t>Methanocella arvoryzae</t>
  </si>
  <si>
    <t>3300032783 assembled Ga0335079_10022811</t>
  </si>
  <si>
    <t>Soil microbial communities from Loxahatchee National Wildlife Refuge, Florida, United States - Lox_Sample_3.3 (*) (MER-FS) (assembled)</t>
  </si>
  <si>
    <t>Methanomicrobiaceae</t>
  </si>
  <si>
    <t>3300032783 assembled Ga0335079_10098374</t>
  </si>
  <si>
    <t>3300032783 assembled Ga0335079_10105711</t>
  </si>
  <si>
    <t>3300032783 assembled Ga0335079_10113425</t>
  </si>
  <si>
    <t>3300032783 assembled Ga0335079_10175870</t>
  </si>
  <si>
    <t>Methanosarcinales</t>
  </si>
  <si>
    <t>Methanosaetaceae</t>
  </si>
  <si>
    <t>Methanothrix</t>
  </si>
  <si>
    <t>Methanothrix soehngenii</t>
  </si>
  <si>
    <t>3300032783 assembled Ga0335079_10390312</t>
  </si>
  <si>
    <t>3300032783 assembled Ga0335079_10411944</t>
  </si>
  <si>
    <t>3300032783 assembled Ga0335079_10438732</t>
  </si>
  <si>
    <t>3300032783 assembled Ga0335079_10513267</t>
  </si>
  <si>
    <t>3300032783 assembled Ga0335079_10528380</t>
  </si>
  <si>
    <t>3300032783 assembled Ga0335079_10594152</t>
  </si>
  <si>
    <t>3300032805 assembled Ga0335078_10006529</t>
  </si>
  <si>
    <t>Soil microbial communities from Loxahatchee National Wildlife Refuge, Florida, United States - Lox_Sample_3.2 (*) (MER-FS) (assembled)</t>
  </si>
  <si>
    <t>3300032805 assembled Ga0335078_10017258</t>
  </si>
  <si>
    <t>3300032805 assembled Ga0335078_10607454</t>
  </si>
  <si>
    <t>3300032828 assembled Ga0335080_10005562</t>
  </si>
  <si>
    <t>Soil microbial communities from Loxahatchee National Wildlife Refuge, Florida, United States - Lox_Sample_3.4 (*) (MER-FS) (assembled)</t>
  </si>
  <si>
    <t>3300032828 assembled Ga0335080_10118398</t>
  </si>
  <si>
    <t>3300032828 assembled Ga0335080_10164226</t>
  </si>
  <si>
    <t>Methanosphaerula</t>
  </si>
  <si>
    <t>Methanosphaerula palustris</t>
  </si>
  <si>
    <t>3300032828 assembled Ga0335080_10258898</t>
  </si>
  <si>
    <t>Methanolinea</t>
  </si>
  <si>
    <t>Methanolinea tarda</t>
  </si>
  <si>
    <t>3300032828 assembled Ga0335080_10360483</t>
  </si>
  <si>
    <t>Methanobacteria</t>
  </si>
  <si>
    <t>Methanobacteriales</t>
  </si>
  <si>
    <t>Methanobacteriaceae</t>
  </si>
  <si>
    <t>Methanobacterium</t>
  </si>
  <si>
    <t>3300032829 assembled Ga0335070_10000005</t>
  </si>
  <si>
    <t>Soil microbial communities from Loxahatchee National Wildlife Refuge, Florida, United States - Lox_Sample_1.3 (*) (MER-FS) (assembled)</t>
  </si>
  <si>
    <t>3300032829 assembled Ga0335070_10001113</t>
  </si>
  <si>
    <t>3300032829 assembled Ga0335070_10059165</t>
  </si>
  <si>
    <t>3300032829 assembled Ga0335070_10074073</t>
  </si>
  <si>
    <t>3300032829 assembled Ga0335070_10077527</t>
  </si>
  <si>
    <t>3300032829 assembled Ga0335070_10082868</t>
  </si>
  <si>
    <t>3300032829 assembled Ga0335070_10090752</t>
  </si>
  <si>
    <t>Thermoplasmata</t>
  </si>
  <si>
    <t>Methanomassiliicoccales</t>
  </si>
  <si>
    <t>Methanomassiliicoccaceae</t>
  </si>
  <si>
    <t>Methanomassiliicoccus</t>
  </si>
  <si>
    <t>Methanomassiliicoccus luminyensis</t>
  </si>
  <si>
    <t>3300032829 assembled Ga0335070_10102312</t>
  </si>
  <si>
    <t>3300032829 assembled Ga0335070_10126408</t>
  </si>
  <si>
    <t>3300032829 assembled Ga0335070_10133958</t>
  </si>
  <si>
    <t>3300032829 assembled Ga0335070_10139269</t>
  </si>
  <si>
    <t>3300032829 assembled Ga0335070_10174083</t>
  </si>
  <si>
    <t>3300032829 assembled Ga0335070_10235608</t>
  </si>
  <si>
    <t>3300032829 assembled Ga0335070_10341515</t>
  </si>
  <si>
    <t>3300032829 assembled Ga0335070_10401013</t>
  </si>
  <si>
    <t>3300032829 assembled Ga0335070_10410785</t>
  </si>
  <si>
    <t>3300032829 assembled Ga0335070_10446388</t>
  </si>
  <si>
    <t>3300032829 assembled Ga0335070_10567922</t>
  </si>
  <si>
    <t>3300032892 assembled Ga0335081_10037331</t>
  </si>
  <si>
    <t>Soil microbial communities from Loxahatchee National Wildlife Refuge, Florida, United States - Lox_Sample_3.5 (*) (MER-FS) (assembled)</t>
  </si>
  <si>
    <t>3300032892 assembled Ga0335081_10519886</t>
  </si>
  <si>
    <t>3300032892 assembled Ga0335081_10855767</t>
  </si>
  <si>
    <t>3300032892 assembled Ga0335081_10869259</t>
  </si>
  <si>
    <t>3300032893 assembled Ga0335069_10000150</t>
  </si>
  <si>
    <t>Soil microbial communities from Loxahatchee National Wildlife Refuge, Florida, United States - Lox_Sample_1.1 (*) (MER-FS) (assembled)</t>
  </si>
  <si>
    <t>3300032893 assembled Ga0335069_10003684</t>
  </si>
  <si>
    <t>3300032893 assembled Ga0335069_10132108</t>
  </si>
  <si>
    <t>3300032893 assembled Ga0335069_10165102</t>
  </si>
  <si>
    <t>3300032893 assembled Ga0335069_10180977</t>
  </si>
  <si>
    <t>3300032893 assembled Ga0335069_10335660</t>
  </si>
  <si>
    <t>3300032893 assembled Ga0335069_10610361</t>
  </si>
  <si>
    <t>3300032897 assembled Ga0335071_10000424</t>
  </si>
  <si>
    <t>Soil microbial communities from Loxahatchee National Wildlife Refuge, Florida, United States - Lox_Sample_1.5 (*) (MER-FS) (assembled)</t>
  </si>
  <si>
    <t>3300032897 assembled Ga0335071_10001222</t>
  </si>
  <si>
    <t>3300032897 assembled Ga0335071_10001457</t>
  </si>
  <si>
    <t>3300032897 assembled Ga0335071_10002792</t>
  </si>
  <si>
    <t>3300032897 assembled Ga0335071_10009688</t>
  </si>
  <si>
    <t>3300032897 assembled Ga0335071_10022073</t>
  </si>
  <si>
    <t>3300032897 assembled Ga0335071_10038179</t>
  </si>
  <si>
    <t>3300032897 assembled Ga0335071_10048426</t>
  </si>
  <si>
    <t>3300032897 assembled Ga0335071_10064948</t>
  </si>
  <si>
    <t>3300032897 assembled Ga0335071_10082081</t>
  </si>
  <si>
    <t>3300032897 assembled Ga0335071_10096932</t>
  </si>
  <si>
    <t>3300032897 assembled Ga0335071_10109474</t>
  </si>
  <si>
    <t>3300032897 assembled Ga0335071_10120706</t>
  </si>
  <si>
    <t>3300032897 assembled Ga0335071_10139576</t>
  </si>
  <si>
    <t>3300032897 assembled Ga0335071_10143819</t>
  </si>
  <si>
    <t>3300032897 assembled Ga0335071_10175073</t>
  </si>
  <si>
    <t>3300032897 assembled Ga0335071_10227227</t>
  </si>
  <si>
    <t>3300032897 assembled Ga0335071_10257060</t>
  </si>
  <si>
    <t>3300032897 assembled Ga0335071_10275431</t>
  </si>
  <si>
    <t>3300032897 assembled Ga0335071_10285976</t>
  </si>
  <si>
    <t>3300032897 assembled Ga0335071_10414958</t>
  </si>
  <si>
    <t>3300032897 assembled Ga0335071_10443962</t>
  </si>
  <si>
    <t>Methanobacterium formicicum</t>
  </si>
  <si>
    <t>3300032897 assembled Ga0335071_10483182</t>
  </si>
  <si>
    <t>3300032897 assembled Ga0335071_10576927</t>
  </si>
  <si>
    <t>3300032897 assembled Ga0335071_10587567</t>
  </si>
  <si>
    <t>3300032897 assembled Ga0335071_10589847</t>
  </si>
  <si>
    <t>3300032897 assembled Ga0335071_10623875</t>
  </si>
  <si>
    <t>3300033004 assembled Ga0335084_10195827</t>
  </si>
  <si>
    <t>Soil microbial communities from Loxahatchee National Wildlife Refuge, Florida, United States - Lox_Sample_4.4 (*) (MER-FS) (assembled)</t>
  </si>
  <si>
    <t>3300033004 assembled Ga0335084_10269875</t>
  </si>
  <si>
    <t>3300033004 assembled Ga0335084_10273248</t>
  </si>
  <si>
    <t>3300033004 assembled Ga0335084_10285812</t>
  </si>
  <si>
    <t>3300033004 assembled Ga0335084_10421300</t>
  </si>
  <si>
    <t>3300033004 assembled Ga0335084_10455845</t>
  </si>
  <si>
    <t>3300033004 assembled Ga0335084_10497805</t>
  </si>
  <si>
    <t>3300033004 assembled Ga0335084_10574109</t>
  </si>
  <si>
    <t>3300033004 assembled Ga0335084_10584644</t>
  </si>
  <si>
    <t>3300033004 assembled Ga0335084_10610102</t>
  </si>
  <si>
    <t>3300033004 assembled Ga0335084_10671282</t>
  </si>
  <si>
    <t>3300033004 assembled Ga0335084_10682179</t>
  </si>
  <si>
    <t>3300033134 assembled Ga0335073_10217698</t>
  </si>
  <si>
    <t>Soil microbial communities from Loxahatchee National Wildlife Refuge, Florida, United States - Lox_Sample_2.2 (*) (MER-FS) (assembled)</t>
  </si>
  <si>
    <t>3300033134 assembled Ga0335073_10615505</t>
  </si>
  <si>
    <t>3300033134 assembled Ga0335073_10674866</t>
  </si>
  <si>
    <t>3300033158 assembled Ga0335077_10164519</t>
  </si>
  <si>
    <t>Soil microbial communities from Loxahatchee National Wildlife Refuge, Florida, United States - Lox_Sample_3.1 (*) (MER-FS) (assembled)</t>
  </si>
  <si>
    <t>3300033158 assembled Ga0335077_10637097</t>
  </si>
  <si>
    <t>Methanosarcinaceae</t>
  </si>
  <si>
    <t>Methanosarcina</t>
  </si>
  <si>
    <t>Methanosarcina sp. DSM 11855</t>
  </si>
  <si>
    <t>3300032770 assembled Ga0335085_10000013</t>
  </si>
  <si>
    <t>Bacteria</t>
  </si>
  <si>
    <t>3300032770 assembled Ga0335085_10000155</t>
  </si>
  <si>
    <t>Proteobacteria</t>
  </si>
  <si>
    <t>Betaproteobacteria</t>
  </si>
  <si>
    <t>3300032770 assembled Ga0335085_10000614</t>
  </si>
  <si>
    <t>3300032770 assembled Ga0335085_10001328</t>
  </si>
  <si>
    <t>3300032770 assembled Ga0335085_10011251</t>
  </si>
  <si>
    <t>3300032770 assembled Ga0335085_10017143</t>
  </si>
  <si>
    <t>3300032770 assembled Ga0335085_10021900</t>
  </si>
  <si>
    <t>3300032770 assembled Ga0335085_10023626</t>
  </si>
  <si>
    <t>Nitrosomonadales</t>
  </si>
  <si>
    <t>Gallionellaceae</t>
  </si>
  <si>
    <t>Sideroxydans</t>
  </si>
  <si>
    <t>Sideroxydans lithotrophicus</t>
  </si>
  <si>
    <t>3300032770 assembled Ga0335085_10033081</t>
  </si>
  <si>
    <t>Burkholderiales</t>
  </si>
  <si>
    <t>3300032770 assembled Ga0335085_10042741</t>
  </si>
  <si>
    <t>Caldiserica</t>
  </si>
  <si>
    <t>unclassified</t>
  </si>
  <si>
    <t>3300032770 assembled Ga0335085_10049650</t>
  </si>
  <si>
    <t>3300032770 assembled Ga0335085_10053351</t>
  </si>
  <si>
    <t>3300032770 assembled Ga0335085_10055280</t>
  </si>
  <si>
    <t>Firmicutes</t>
  </si>
  <si>
    <t>Clostridia</t>
  </si>
  <si>
    <t>Clostridiales</t>
  </si>
  <si>
    <t>Peptococcaceae</t>
  </si>
  <si>
    <t>3300032770 assembled Ga0335085_10056510</t>
  </si>
  <si>
    <t>3300032770 assembled Ga0335085_10069994</t>
  </si>
  <si>
    <t>Alphaproteobacteria</t>
  </si>
  <si>
    <t>Rhizobiales</t>
  </si>
  <si>
    <t>Hyphomicrobiaceae</t>
  </si>
  <si>
    <t>Rhodomicrobium</t>
  </si>
  <si>
    <t>3300032770 assembled Ga0335085_10076682</t>
  </si>
  <si>
    <t>3300032770 assembled Ga0335085_10095099</t>
  </si>
  <si>
    <t>3300032770 assembled Ga0335085_10102917</t>
  </si>
  <si>
    <t>3300032770 assembled Ga0335085_10111582</t>
  </si>
  <si>
    <t>3300032770 assembled Ga0335085_10116191</t>
  </si>
  <si>
    <t>Nitrospirae</t>
  </si>
  <si>
    <t>Nitrospira</t>
  </si>
  <si>
    <t>Nitrospirales</t>
  </si>
  <si>
    <t>Nitrospiraceae</t>
  </si>
  <si>
    <t>3300032770 assembled Ga0335085_10137633</t>
  </si>
  <si>
    <t>3300032770 assembled Ga0335085_10168470</t>
  </si>
  <si>
    <t>3300032770 assembled Ga0335085_10252438</t>
  </si>
  <si>
    <t>3300032770 assembled Ga0335085_10267802</t>
  </si>
  <si>
    <t>3300032770 assembled Ga0335085_10272544</t>
  </si>
  <si>
    <t>3300032770 assembled Ga0335085_10286661</t>
  </si>
  <si>
    <t>3300032770 assembled Ga0335085_10290976</t>
  </si>
  <si>
    <t>Comamonadaceae</t>
  </si>
  <si>
    <t>Curvibacter</t>
  </si>
  <si>
    <t>Curvibacter sp. PAE-UM</t>
  </si>
  <si>
    <t>3300032770 assembled Ga0335085_10304639</t>
  </si>
  <si>
    <t>3300032770 assembled Ga0335085_10314910</t>
  </si>
  <si>
    <t>3300032770 assembled Ga0335085_10321116</t>
  </si>
  <si>
    <t>3300032770 assembled Ga0335085_10364239</t>
  </si>
  <si>
    <t>3300032770 assembled Ga0335085_10370521</t>
  </si>
  <si>
    <t>3300032770 assembled Ga0335085_10394244</t>
  </si>
  <si>
    <t>3300032770 assembled Ga0335085_10511723</t>
  </si>
  <si>
    <t>3300032770 assembled Ga0335085_10514207</t>
  </si>
  <si>
    <t>3300032770 assembled Ga0335085_10522646</t>
  </si>
  <si>
    <t>3300032770 assembled Ga0335085_10591152</t>
  </si>
  <si>
    <t>3300032770 assembled Ga0335085_10595719</t>
  </si>
  <si>
    <t>3300032770 assembled Ga0335085_10670332</t>
  </si>
  <si>
    <t>Thermodesulfovibrio</t>
  </si>
  <si>
    <t>3300032770 assembled Ga0335085_10672945</t>
  </si>
  <si>
    <t>3300032770 assembled Ga0335085_10803242</t>
  </si>
  <si>
    <t>Desulfohalotomaculum</t>
  </si>
  <si>
    <t>Desulfohalotomaculum alkaliphilum</t>
  </si>
  <si>
    <t>3300032782 assembled Ga0335082_10001220</t>
  </si>
  <si>
    <t>3300032782 assembled Ga0335082_10003832</t>
  </si>
  <si>
    <t>3300032782 assembled Ga0335082_10021826</t>
  </si>
  <si>
    <t>3300032782 assembled Ga0335082_10029425</t>
  </si>
  <si>
    <t>Deltaproteobacteria</t>
  </si>
  <si>
    <t>Syntrophobacterales</t>
  </si>
  <si>
    <t>Syntrophobacteraceae</t>
  </si>
  <si>
    <t>3300032782 assembled Ga0335082_10029430</t>
  </si>
  <si>
    <t>3300032782 assembled Ga0335082_10049195</t>
  </si>
  <si>
    <t>3300032782 assembled Ga0335082_10061916</t>
  </si>
  <si>
    <t>3300032782 assembled Ga0335082_10063722</t>
  </si>
  <si>
    <t>3300032782 assembled Ga0335082_10072991</t>
  </si>
  <si>
    <t>3300032782 assembled Ga0335082_10076146</t>
  </si>
  <si>
    <t>3300032782 assembled Ga0335082_10088478</t>
  </si>
  <si>
    <t>3300032782 assembled Ga0335082_10109794</t>
  </si>
  <si>
    <t>Thermodesulfovibrio thiophilus</t>
  </si>
  <si>
    <t>3300032782 assembled Ga0335082_10183006</t>
  </si>
  <si>
    <t>3300032782 assembled Ga0335082_10190672</t>
  </si>
  <si>
    <t>3300032782 assembled Ga0335082_10197225</t>
  </si>
  <si>
    <t>3300032782 assembled Ga0335082_10212409</t>
  </si>
  <si>
    <t>3300032782 assembled Ga0335082_10235963</t>
  </si>
  <si>
    <t>3300032782 assembled Ga0335082_10316607</t>
  </si>
  <si>
    <t>3300032782 assembled Ga0335082_10541196</t>
  </si>
  <si>
    <t>3300032783 assembled Ga0335079_10000052</t>
  </si>
  <si>
    <t>3300032783 assembled Ga0335079_10004242</t>
  </si>
  <si>
    <t>3300032783 assembled Ga0335079_10036862</t>
  </si>
  <si>
    <t>3300032783 assembled Ga0335079_10049570</t>
  </si>
  <si>
    <t>3300032783 assembled Ga0335079_10062616</t>
  </si>
  <si>
    <t>3300032783 assembled Ga0335079_10070178</t>
  </si>
  <si>
    <t>3300032783 assembled Ga0335079_10078706</t>
  </si>
  <si>
    <t>3300032783 assembled Ga0335079_10078957</t>
  </si>
  <si>
    <t>3300032783 assembled Ga0335079_10082348</t>
  </si>
  <si>
    <t>3300032783 assembled Ga0335079_10135359</t>
  </si>
  <si>
    <t>3300032783 assembled Ga0335079_10204369</t>
  </si>
  <si>
    <t>3300032783 assembled Ga0335079_10242113</t>
  </si>
  <si>
    <t>3300032783 assembled Ga0335079_10290098</t>
  </si>
  <si>
    <t>3300032783 assembled Ga0335079_10299763</t>
  </si>
  <si>
    <t>3300032783 assembled Ga0335079_10307647</t>
  </si>
  <si>
    <t>3300032783 assembled Ga0335079_10330992</t>
  </si>
  <si>
    <t>3300032783 assembled Ga0335079_10345063</t>
  </si>
  <si>
    <t>Thermoanaerobacterales</t>
  </si>
  <si>
    <t>Thermoanaerobacteraceae</t>
  </si>
  <si>
    <t>3300032783 assembled Ga0335079_10375865</t>
  </si>
  <si>
    <t>3300032783 assembled Ga0335079_10473024</t>
  </si>
  <si>
    <t>3300032783 assembled Ga0335079_10669255</t>
  </si>
  <si>
    <t>3300032783 assembled Ga0335079_10764124</t>
  </si>
  <si>
    <t>3300032783 assembled Ga0335079_10769001</t>
  </si>
  <si>
    <t>3300032805 assembled Ga0335078_10000007</t>
  </si>
  <si>
    <t>Acidobacteria</t>
  </si>
  <si>
    <t>Acidobacteriia</t>
  </si>
  <si>
    <t>Acidobacteriales</t>
  </si>
  <si>
    <t>Acidobacteriaceae</t>
  </si>
  <si>
    <t>3300032805 assembled Ga0335078_10003278</t>
  </si>
  <si>
    <t>3300032805 assembled Ga0335078_10007301</t>
  </si>
  <si>
    <t>3300032805 assembled Ga0335078_10027696</t>
  </si>
  <si>
    <t>3300032805 assembled Ga0335078_10028673</t>
  </si>
  <si>
    <t>3300032805 assembled Ga0335078_10047054</t>
  </si>
  <si>
    <t>3300032805 assembled Ga0335078_10054368</t>
  </si>
  <si>
    <t>3300032805 assembled Ga0335078_10125451</t>
  </si>
  <si>
    <t>3300032805 assembled Ga0335078_10147587</t>
  </si>
  <si>
    <t>3300032805 assembled Ga0335078_10179214</t>
  </si>
  <si>
    <t>3300032805 assembled Ga0335078_10190773</t>
  </si>
  <si>
    <t>3300032805 assembled Ga0335078_10226415</t>
  </si>
  <si>
    <t>3300032805 assembled Ga0335078_10246647</t>
  </si>
  <si>
    <t>3300032805 assembled Ga0335078_10347913</t>
  </si>
  <si>
    <t>3300032805 assembled Ga0335078_10417450</t>
  </si>
  <si>
    <t>3300032805 assembled Ga0335078_10429016</t>
  </si>
  <si>
    <t>3300032805 assembled Ga0335078_10481350</t>
  </si>
  <si>
    <t>3300032805 assembled Ga0335078_10540215</t>
  </si>
  <si>
    <t>3300032805 assembled Ga0335078_10688964</t>
  </si>
  <si>
    <t>3300032805 assembled Ga0335078_10731694</t>
  </si>
  <si>
    <t>3300032805 assembled Ga0335078_10759713</t>
  </si>
  <si>
    <t>3300032805 assembled Ga0335078_10791383</t>
  </si>
  <si>
    <t>3300032805 assembled Ga0335078_10809492</t>
  </si>
  <si>
    <t>3300032805 assembled Ga0335078_10815102</t>
  </si>
  <si>
    <t>3300032805 assembled Ga0335078_10946375</t>
  </si>
  <si>
    <t>3300032805 assembled Ga0335078_10986342</t>
  </si>
  <si>
    <t>3300032828 assembled Ga0335080_10028432</t>
  </si>
  <si>
    <t>3300032828 assembled Ga0335080_10035610</t>
  </si>
  <si>
    <t>3300032828 assembled Ga0335080_10128793</t>
  </si>
  <si>
    <t>3300032828 assembled Ga0335080_10144516</t>
  </si>
  <si>
    <t>3300032828 assembled Ga0335080_10219681</t>
  </si>
  <si>
    <t>3300032828 assembled Ga0335080_10365047</t>
  </si>
  <si>
    <t>3300032828 assembled Ga0335080_10452610</t>
  </si>
  <si>
    <t>3300032828 assembled Ga0335080_10612619</t>
  </si>
  <si>
    <t>3300032828 assembled Ga0335080_10682606</t>
  </si>
  <si>
    <t>3300032828 assembled Ga0335080_10714280</t>
  </si>
  <si>
    <t>3300032828 assembled Ga0335080_10719230</t>
  </si>
  <si>
    <t>3300032829 assembled Ga0335070_10000353</t>
  </si>
  <si>
    <t>3300032829 assembled Ga0335070_10000422</t>
  </si>
  <si>
    <t>3300032829 assembled Ga0335070_10001102</t>
  </si>
  <si>
    <t>3300032829 assembled Ga0335070_10002288</t>
  </si>
  <si>
    <t>3300032829 assembled Ga0335070_10003770</t>
  </si>
  <si>
    <t>Gammaproteobacteria</t>
  </si>
  <si>
    <t>Acidiferrobacterales</t>
  </si>
  <si>
    <t>Acidiferrobacteraceae</t>
  </si>
  <si>
    <t>3300032829 assembled Ga0335070_10007388</t>
  </si>
  <si>
    <t>3300032829 assembled Ga0335070_10010057</t>
  </si>
  <si>
    <t>3300032829 assembled Ga0335070_10013846</t>
  </si>
  <si>
    <t>Sulfurifustis</t>
  </si>
  <si>
    <t>Sulfurifustis variabilis</t>
  </si>
  <si>
    <t>3300032829 assembled Ga0335070_10020418</t>
  </si>
  <si>
    <t>Aigarchaeota</t>
  </si>
  <si>
    <t>3300032829 assembled Ga0335070_10024848</t>
  </si>
  <si>
    <t>3300032829 assembled Ga0335070_10029487</t>
  </si>
  <si>
    <t>3300032829 assembled Ga0335070_10038785</t>
  </si>
  <si>
    <t>3300032829 assembled Ga0335070_10038879</t>
  </si>
  <si>
    <t>3300032829 assembled Ga0335070_10041405</t>
  </si>
  <si>
    <t>3300032829 assembled Ga0335070_10044401</t>
  </si>
  <si>
    <t>Burkholderiales bacterium JOSHI_001</t>
  </si>
  <si>
    <t>3300032829 assembled Ga0335070_10060955</t>
  </si>
  <si>
    <t>3300032829 assembled Ga0335070_10073841</t>
  </si>
  <si>
    <t>3300032829 assembled Ga0335070_10074890</t>
  </si>
  <si>
    <t>3300032829 assembled Ga0335070_10111290</t>
  </si>
  <si>
    <t>Rhodomicrobium vannielii</t>
  </si>
  <si>
    <t>3300032829 assembled Ga0335070_10152920</t>
  </si>
  <si>
    <t>3300032829 assembled Ga0335070_10162375</t>
  </si>
  <si>
    <t>3300032829 assembled Ga0335070_10176497</t>
  </si>
  <si>
    <t>3300032829 assembled Ga0335070_10179432</t>
  </si>
  <si>
    <t>3300032829 assembled Ga0335070_10186987</t>
  </si>
  <si>
    <t>3300032829 assembled Ga0335070_10227931</t>
  </si>
  <si>
    <t>3300032829 assembled Ga0335070_10229198</t>
  </si>
  <si>
    <t>3300032829 assembled Ga0335070_10237497</t>
  </si>
  <si>
    <t>3300032829 assembled Ga0335070_10241772</t>
  </si>
  <si>
    <t>3300032829 assembled Ga0335070_10250679</t>
  </si>
  <si>
    <t>3300032829 assembled Ga0335070_10258260</t>
  </si>
  <si>
    <t>3300032829 assembled Ga0335070_10269071</t>
  </si>
  <si>
    <t>3300032829 assembled Ga0335070_10303078</t>
  </si>
  <si>
    <t>3300032829 assembled Ga0335070_10330950</t>
  </si>
  <si>
    <t>Syntrophaceae</t>
  </si>
  <si>
    <t>Desulfobacca</t>
  </si>
  <si>
    <t>Desulfobacca acetoxidans</t>
  </si>
  <si>
    <t>3300032829 assembled Ga0335070_10373467</t>
  </si>
  <si>
    <t>3300032829 assembled Ga0335070_10376709</t>
  </si>
  <si>
    <t>3300032829 assembled Ga0335070_10426313</t>
  </si>
  <si>
    <t>Thiobacillaceae</t>
  </si>
  <si>
    <t>Sulfuritortus</t>
  </si>
  <si>
    <t>Sulfuritortus calidifontis</t>
  </si>
  <si>
    <t>3300032829 assembled Ga0335070_10446383</t>
  </si>
  <si>
    <t>3300032829 assembled Ga0335070_10475816</t>
  </si>
  <si>
    <t>3300032829 assembled Ga0335070_10511006</t>
  </si>
  <si>
    <t>3300032829 assembled Ga0335070_10552507</t>
  </si>
  <si>
    <t>3300032829 assembled Ga0335070_10563024</t>
  </si>
  <si>
    <t>3300032829 assembled Ga0335070_10624412</t>
  </si>
  <si>
    <t>Desulfomonile</t>
  </si>
  <si>
    <t>Desulfomonile tiedjei</t>
  </si>
  <si>
    <t>3300032829 assembled Ga0335070_10630761</t>
  </si>
  <si>
    <t>3300032829 assembled Ga0335070_10634304</t>
  </si>
  <si>
    <t>3300032892 assembled Ga0335081_10000110</t>
  </si>
  <si>
    <t>3300032892 assembled Ga0335081_10000598</t>
  </si>
  <si>
    <t>3300032892 assembled Ga0335081_10000981</t>
  </si>
  <si>
    <t>3300032892 assembled Ga0335081_10002974</t>
  </si>
  <si>
    <t>3300032892 assembled Ga0335081_10003132</t>
  </si>
  <si>
    <t>3300032892 assembled Ga0335081_10003331</t>
  </si>
  <si>
    <t>3300032892 assembled Ga0335081_10003893</t>
  </si>
  <si>
    <t>3300032892 assembled Ga0335081_10004468</t>
  </si>
  <si>
    <t>3300032892 assembled Ga0335081_10005828</t>
  </si>
  <si>
    <t>3300032892 assembled Ga0335081_10006056</t>
  </si>
  <si>
    <t>3300032892 assembled Ga0335081_10007525</t>
  </si>
  <si>
    <t>3300032892 assembled Ga0335081_10007827</t>
  </si>
  <si>
    <t>3300032892 assembled Ga0335081_10008718</t>
  </si>
  <si>
    <t>3300032892 assembled Ga0335081_10016655</t>
  </si>
  <si>
    <t>3300032892 assembled Ga0335081_10017299</t>
  </si>
  <si>
    <t>3300032892 assembled Ga0335081_10032148</t>
  </si>
  <si>
    <t>3300032892 assembled Ga0335081_10047031</t>
  </si>
  <si>
    <t>3300032892 assembled Ga0335081_10047045</t>
  </si>
  <si>
    <t>3300032892 assembled Ga0335081_10054796</t>
  </si>
  <si>
    <t>3300032892 assembled Ga0335081_10061782</t>
  </si>
  <si>
    <t>3300032892 assembled Ga0335081_10079330</t>
  </si>
  <si>
    <t>3300032892 assembled Ga0335081_10084782</t>
  </si>
  <si>
    <t>3300032892 assembled Ga0335081_10116222</t>
  </si>
  <si>
    <t>3300032892 assembled Ga0335081_10129866</t>
  </si>
  <si>
    <t>3300032892 assembled Ga0335081_10170837</t>
  </si>
  <si>
    <t>3300032892 assembled Ga0335081_10183977</t>
  </si>
  <si>
    <t>3300032892 assembled Ga0335081_10282372</t>
  </si>
  <si>
    <t>3300032892 assembled Ga0335081_10325733</t>
  </si>
  <si>
    <t>3300032892 assembled Ga0335081_10422066</t>
  </si>
  <si>
    <t>3300032892 assembled Ga0335081_10430340</t>
  </si>
  <si>
    <t>3300032892 assembled Ga0335081_10431912</t>
  </si>
  <si>
    <t>3300032892 assembled Ga0335081_10445038</t>
  </si>
  <si>
    <t>3300032892 assembled Ga0335081_10474081</t>
  </si>
  <si>
    <t>3300032892 assembled Ga0335081_10483809</t>
  </si>
  <si>
    <t>3300032892 assembled Ga0335081_10496087</t>
  </si>
  <si>
    <t>3300032892 assembled Ga0335081_10524986</t>
  </si>
  <si>
    <t>3300032892 assembled Ga0335081_10527866</t>
  </si>
  <si>
    <t>Syntrophobacter</t>
  </si>
  <si>
    <t>Syntrophobacter fumaroxidans</t>
  </si>
  <si>
    <t>3300032892 assembled Ga0335081_10650676</t>
  </si>
  <si>
    <t>3300032892 assembled Ga0335081_10697543</t>
  </si>
  <si>
    <t>3300032892 assembled Ga0335081_10714319</t>
  </si>
  <si>
    <t>3300032892 assembled Ga0335081_10788143</t>
  </si>
  <si>
    <t>3300032892 assembled Ga0335081_10825873</t>
  </si>
  <si>
    <t>3300032892 assembled Ga0335081_10829021</t>
  </si>
  <si>
    <t>3300032892 assembled Ga0335081_10886437</t>
  </si>
  <si>
    <t>3300032892 assembled Ga0335081_10925960</t>
  </si>
  <si>
    <t>3300032893 assembled Ga0335069_10000316</t>
  </si>
  <si>
    <t>3300032893 assembled Ga0335069_10000843</t>
  </si>
  <si>
    <t>3300032893 assembled Ga0335069_10002632</t>
  </si>
  <si>
    <t>3300032893 assembled Ga0335069_10002710</t>
  </si>
  <si>
    <t>3300032893 assembled Ga0335069_10023217</t>
  </si>
  <si>
    <t>3300032893 assembled Ga0335069_10025111</t>
  </si>
  <si>
    <t>3300032893 assembled Ga0335069_10025366</t>
  </si>
  <si>
    <t>3300032893 assembled Ga0335069_10041594</t>
  </si>
  <si>
    <t>3300032893 assembled Ga0335069_10067586</t>
  </si>
  <si>
    <t>Rhodomicrobium udaipurense</t>
  </si>
  <si>
    <t>3300032893 assembled Ga0335069_10091457</t>
  </si>
  <si>
    <t>3300032893 assembled Ga0335069_10104686</t>
  </si>
  <si>
    <t>3300032893 assembled Ga0335069_10114542</t>
  </si>
  <si>
    <t>3300032893 assembled Ga0335069_10114719</t>
  </si>
  <si>
    <t>3300032893 assembled Ga0335069_10130422</t>
  </si>
  <si>
    <t>3300032893 assembled Ga0335069_10140249</t>
  </si>
  <si>
    <t>3300032893 assembled Ga0335069_10161254</t>
  </si>
  <si>
    <t>3300032893 assembled Ga0335069_10171235</t>
  </si>
  <si>
    <t>3300032893 assembled Ga0335069_10176643</t>
  </si>
  <si>
    <t>3300032893 assembled Ga0335069_10232284</t>
  </si>
  <si>
    <t>3300032893 assembled Ga0335069_10234015</t>
  </si>
  <si>
    <t>3300032893 assembled Ga0335069_10247148</t>
  </si>
  <si>
    <t>3300032893 assembled Ga0335069_10255621</t>
  </si>
  <si>
    <t>3300032893 assembled Ga0335069_10285596</t>
  </si>
  <si>
    <t>3300032893 assembled Ga0335069_10292751</t>
  </si>
  <si>
    <t>3300032893 assembled Ga0335069_10345467</t>
  </si>
  <si>
    <t>3300032893 assembled Ga0335069_10363003</t>
  </si>
  <si>
    <t>3300032893 assembled Ga0335069_10363044</t>
  </si>
  <si>
    <t>3300032893 assembled Ga0335069_10372690</t>
  </si>
  <si>
    <t>3300032893 assembled Ga0335069_10375841</t>
  </si>
  <si>
    <t>3300032893 assembled Ga0335069_10376600</t>
  </si>
  <si>
    <t>3300032893 assembled Ga0335069_10386090</t>
  </si>
  <si>
    <t>3300032893 assembled Ga0335069_10401715</t>
  </si>
  <si>
    <t>3300032893 assembled Ga0335069_10406981</t>
  </si>
  <si>
    <t>3300032893 assembled Ga0335069_10423231</t>
  </si>
  <si>
    <t>Rhodobacterales</t>
  </si>
  <si>
    <t>Rhodobacteraceae</t>
  </si>
  <si>
    <t>Maritimibacter</t>
  </si>
  <si>
    <t>Maritimibacter sp. HL-12</t>
  </si>
  <si>
    <t>3300032893 assembled Ga0335069_10515086</t>
  </si>
  <si>
    <t>3300032893 assembled Ga0335069_10532805</t>
  </si>
  <si>
    <t>3300032893 assembled Ga0335069_10542072</t>
  </si>
  <si>
    <t>3300032893 assembled Ga0335069_10547015</t>
  </si>
  <si>
    <t>3300032893 assembled Ga0335069_10550347</t>
  </si>
  <si>
    <t>3300032893 assembled Ga0335069_10596336</t>
  </si>
  <si>
    <t>3300032893 assembled Ga0335069_10674635</t>
  </si>
  <si>
    <t>3300032893 assembled Ga0335069_10754306</t>
  </si>
  <si>
    <t>3300032893 assembled Ga0335069_10789274</t>
  </si>
  <si>
    <t>3300032893 assembled Ga0335069_10825070</t>
  </si>
  <si>
    <t>3300032893 assembled Ga0335069_10839409</t>
  </si>
  <si>
    <t>3300032893 assembled Ga0335069_10844295</t>
  </si>
  <si>
    <t>3300032893 assembled Ga0335069_10873573</t>
  </si>
  <si>
    <t>3300032893 assembled Ga0335069_10882353</t>
  </si>
  <si>
    <t>3300032895 assembled Ga0335074_10019141</t>
  </si>
  <si>
    <t>Soil microbial communities from Loxahatchee National Wildlife Refuge, Florida, United States - Lox_Sample_2.3 (*) (MER-FS) (assembled)</t>
  </si>
  <si>
    <t>3300032895 assembled Ga0335074_10171660</t>
  </si>
  <si>
    <t>3300032895 assembled Ga0335074_10200220</t>
  </si>
  <si>
    <t>3300032895 assembled Ga0335074_10309640</t>
  </si>
  <si>
    <t>3300032895 assembled Ga0335074_10320106</t>
  </si>
  <si>
    <t>3300032895 assembled Ga0335074_10445117</t>
  </si>
  <si>
    <t>3300032896 assembled Ga0335075_10582225</t>
  </si>
  <si>
    <t>Soil microbial communities from Loxahatchee National Wildlife Refuge, Florida, United States - Lox_Sample_2.4 (*) (MER-FS) (assembled)</t>
  </si>
  <si>
    <t>3300032897 assembled Ga0335071_10000146</t>
  </si>
  <si>
    <t>3300032897 assembled Ga0335071_10000888</t>
  </si>
  <si>
    <t>3300032897 assembled Ga0335071_10001003</t>
  </si>
  <si>
    <t>3300032897 assembled Ga0335071_10002212</t>
  </si>
  <si>
    <t>Verrucomicrobia</t>
  </si>
  <si>
    <t>Verrucomicrobiae</t>
  </si>
  <si>
    <t>Verrucomicrobiales</t>
  </si>
  <si>
    <t>Verrucomicrobia subdivision 3</t>
  </si>
  <si>
    <t>Pedosphaera</t>
  </si>
  <si>
    <t>Pedosphaera parvula</t>
  </si>
  <si>
    <t>3300032897 assembled Ga0335071_10009015</t>
  </si>
  <si>
    <t>3300032897 assembled Ga0335071_10010856</t>
  </si>
  <si>
    <t>3300032897 assembled Ga0335071_10011659</t>
  </si>
  <si>
    <t>3300032897 assembled Ga0335071_10021442</t>
  </si>
  <si>
    <t>3300032897 assembled Ga0335071_10031525</t>
  </si>
  <si>
    <t>3300032897 assembled Ga0335071_10035912</t>
  </si>
  <si>
    <t>3300032897 assembled Ga0335071_10038716</t>
  </si>
  <si>
    <t>Burkholderiales bacterium GJ-E10</t>
  </si>
  <si>
    <t>3300032897 assembled Ga0335071_10042247</t>
  </si>
  <si>
    <t>Desulfobacterales</t>
  </si>
  <si>
    <t>Desulfobacteraceae</t>
  </si>
  <si>
    <t>3300032897 assembled Ga0335071_10052914</t>
  </si>
  <si>
    <t>3300032897 assembled Ga0335071_10060496</t>
  </si>
  <si>
    <t>3300032897 assembled Ga0335071_10073801</t>
  </si>
  <si>
    <t>3300032897 assembled Ga0335071_10074525</t>
  </si>
  <si>
    <t>3300032897 assembled Ga0335071_10076568</t>
  </si>
  <si>
    <t>3300032897 assembled Ga0335071_10076868</t>
  </si>
  <si>
    <t>3300032897 assembled Ga0335071_10077225</t>
  </si>
  <si>
    <t>3300032897 assembled Ga0335071_10097087</t>
  </si>
  <si>
    <t>3300032897 assembled Ga0335071_10104680</t>
  </si>
  <si>
    <t>3300032897 assembled Ga0335071_10117142</t>
  </si>
  <si>
    <t>3300032897 assembled Ga0335071_10133900</t>
  </si>
  <si>
    <t>3300032897 assembled Ga0335071_10134239</t>
  </si>
  <si>
    <t>3300032897 assembled Ga0335071_10147916</t>
  </si>
  <si>
    <t>3300032897 assembled Ga0335071_10159026</t>
  </si>
  <si>
    <t>3300032897 assembled Ga0335071_10188479</t>
  </si>
  <si>
    <t>3300032897 assembled Ga0335071_10189120</t>
  </si>
  <si>
    <t>3300032897 assembled Ga0335071_10194728</t>
  </si>
  <si>
    <t>3300032897 assembled Ga0335071_10200634</t>
  </si>
  <si>
    <t>3300032897 assembled Ga0335071_10204405</t>
  </si>
  <si>
    <t>3300032897 assembled Ga0335071_10211372</t>
  </si>
  <si>
    <t>3300032897 assembled Ga0335071_10225556</t>
  </si>
  <si>
    <t>3300032897 assembled Ga0335071_10225989</t>
  </si>
  <si>
    <t>3300032897 assembled Ga0335071_10234412</t>
  </si>
  <si>
    <t>3300032897 assembled Ga0335071_10270964</t>
  </si>
  <si>
    <t>3300032897 assembled Ga0335071_10293699</t>
  </si>
  <si>
    <t>3300032897 assembled Ga0335071_10332613</t>
  </si>
  <si>
    <t>3300032897 assembled Ga0335071_10363896</t>
  </si>
  <si>
    <t>3300032897 assembled Ga0335071_10364516</t>
  </si>
  <si>
    <t>3300032897 assembled Ga0335071_10405934</t>
  </si>
  <si>
    <t>3300032897 assembled Ga0335071_10441127</t>
  </si>
  <si>
    <t>3300032897 assembled Ga0335071_10441507</t>
  </si>
  <si>
    <t>3300032897 assembled Ga0335071_10466527</t>
  </si>
  <si>
    <t>3300032897 assembled Ga0335071_10501124</t>
  </si>
  <si>
    <t>3300032897 assembled Ga0335071_10509897</t>
  </si>
  <si>
    <t>3300032897 assembled Ga0335071_10523051</t>
  </si>
  <si>
    <t>3300032897 assembled Ga0335071_10527207</t>
  </si>
  <si>
    <t>3300032897 assembled Ga0335071_10543959</t>
  </si>
  <si>
    <t>3300032897 assembled Ga0335071_10576824</t>
  </si>
  <si>
    <t>3300032897 assembled Ga0335071_10594735</t>
  </si>
  <si>
    <t>Desulfatiglans</t>
  </si>
  <si>
    <t>Desulfatiglans anilini</t>
  </si>
  <si>
    <t>3300032897 assembled Ga0335071_10633292</t>
  </si>
  <si>
    <t>3300032897 assembled Ga0335071_10640112</t>
  </si>
  <si>
    <t>3300032898 assembled Ga0335072_10001949</t>
  </si>
  <si>
    <t>Soil microbial communities from Loxahatchee National Wildlife Refuge, Florida, United States - Lox_Sample_2.1 (*) (MER-FS) (assembled)</t>
  </si>
  <si>
    <t>3300032898 assembled Ga0335072_10101810</t>
  </si>
  <si>
    <t>3300032898 assembled Ga0335072_10122301</t>
  </si>
  <si>
    <t>3300032898 assembled Ga0335072_10228128</t>
  </si>
  <si>
    <t>3300032898 assembled Ga0335072_10465410</t>
  </si>
  <si>
    <t>3300032898 assembled Ga0335072_10624817</t>
  </si>
  <si>
    <t>3300032954 assembled Ga0335083_10000076</t>
  </si>
  <si>
    <t>Soil microbial communities from Loxahatchee National Wildlife Refuge, Florida, United States - Lox_Sample_4.2 (*) (MER-FS) (assembled)</t>
  </si>
  <si>
    <t>3300032954 assembled Ga0335083_10024654</t>
  </si>
  <si>
    <t>3300032954 assembled Ga0335083_10042482</t>
  </si>
  <si>
    <t>3300032954 assembled Ga0335083_10101082</t>
  </si>
  <si>
    <t>3300032954 assembled Ga0335083_10144768</t>
  </si>
  <si>
    <t>3300032954 assembled Ga0335083_10240929</t>
  </si>
  <si>
    <t>3300032954 assembled Ga0335083_10382597</t>
  </si>
  <si>
    <t>3300032954 assembled Ga0335083_10428464</t>
  </si>
  <si>
    <t>3300032954 assembled Ga0335083_10470867</t>
  </si>
  <si>
    <t>3300032955 assembled Ga0335076_10105195</t>
  </si>
  <si>
    <t>Soil microbial communities from Loxahatchee National Wildlife Refuge, Florida, United States - Lox_Sample_2.5 (*) (MER-FS) (assembled)</t>
  </si>
  <si>
    <t>3300032955 assembled Ga0335076_10134594</t>
  </si>
  <si>
    <t>3300032955 assembled Ga0335076_10233442</t>
  </si>
  <si>
    <t>3300032955 assembled Ga0335076_10337282</t>
  </si>
  <si>
    <t>3300032955 assembled Ga0335076_10423432</t>
  </si>
  <si>
    <t>3300033004 assembled Ga0335084_10000591</t>
  </si>
  <si>
    <t>3300033004 assembled Ga0335084_10009626</t>
  </si>
  <si>
    <t>3300033004 assembled Ga0335084_10009896</t>
  </si>
  <si>
    <t>3300033004 assembled Ga0335084_10012582</t>
  </si>
  <si>
    <t>3300033004 assembled Ga0335084_10013250</t>
  </si>
  <si>
    <t>3300033004 assembled Ga0335084_10015672</t>
  </si>
  <si>
    <t>3300033004 assembled Ga0335084_10020950</t>
  </si>
  <si>
    <t>3300033004 assembled Ga0335084_10021000</t>
  </si>
  <si>
    <t>3300033004 assembled Ga0335084_10028262</t>
  </si>
  <si>
    <t>3300033004 assembled Ga0335084_10032434</t>
  </si>
  <si>
    <t>3300033004 assembled Ga0335084_10033165</t>
  </si>
  <si>
    <t>3300033004 assembled Ga0335084_10034339</t>
  </si>
  <si>
    <t>3300033004 assembled Ga0335084_10038447</t>
  </si>
  <si>
    <t>3300033004 assembled Ga0335084_10056744</t>
  </si>
  <si>
    <t>Candidatus Magnetobacterium</t>
  </si>
  <si>
    <t>Candidatus Magnetobacterium casensis</t>
  </si>
  <si>
    <t>3300033004 assembled Ga0335084_10079749</t>
  </si>
  <si>
    <t>3300033004 assembled Ga0335084_10109343</t>
  </si>
  <si>
    <t>3300033004 assembled Ga0335084_10127384</t>
  </si>
  <si>
    <t>3300033004 assembled Ga0335084_10146498</t>
  </si>
  <si>
    <t>3300033004 assembled Ga0335084_10170188</t>
  </si>
  <si>
    <t>3300033004 assembled Ga0335084_10172812</t>
  </si>
  <si>
    <t>3300033004 assembled Ga0335084_10185184</t>
  </si>
  <si>
    <t>3300033004 assembled Ga0335084_10201054</t>
  </si>
  <si>
    <t>3300033004 assembled Ga0335084_10201575</t>
  </si>
  <si>
    <t>3300033004 assembled Ga0335084_10223403</t>
  </si>
  <si>
    <t>3300033004 assembled Ga0335084_10226856</t>
  </si>
  <si>
    <t>3300033004 assembled Ga0335084_10229322</t>
  </si>
  <si>
    <t>3300033004 assembled Ga0335084_10233555</t>
  </si>
  <si>
    <t>3300033004 assembled Ga0335084_10270937</t>
  </si>
  <si>
    <t>3300033004 assembled Ga0335084_10278880</t>
  </si>
  <si>
    <t>3300033004 assembled Ga0335084_10285128</t>
  </si>
  <si>
    <t>3300033004 assembled Ga0335084_10353890</t>
  </si>
  <si>
    <t>3300033004 assembled Ga0335084_10442165</t>
  </si>
  <si>
    <t>3300033004 assembled Ga0335084_10511971</t>
  </si>
  <si>
    <t>3300033004 assembled Ga0335084_10546847</t>
  </si>
  <si>
    <t>3300033004 assembled Ga0335084_10560319</t>
  </si>
  <si>
    <t>3300033004 assembled Ga0335084_10586794</t>
  </si>
  <si>
    <t>3300033004 assembled Ga0335084_10660072</t>
  </si>
  <si>
    <t>3300033004 assembled Ga0335084_10692352</t>
  </si>
  <si>
    <t>3300033004 assembled Ga0335084_10728569</t>
  </si>
  <si>
    <t>3300033134 assembled Ga0335073_10003126</t>
  </si>
  <si>
    <t>3300033134 assembled Ga0335073_10040551</t>
  </si>
  <si>
    <t>3300033134 assembled Ga0335073_10122444</t>
  </si>
  <si>
    <t>3300033134 assembled Ga0335073_10133325</t>
  </si>
  <si>
    <t>3300033134 assembled Ga0335073_10598288</t>
  </si>
  <si>
    <t>3300033158 assembled Ga0335077_10002663</t>
  </si>
  <si>
    <t>3300033158 assembled Ga0335077_10008876</t>
  </si>
  <si>
    <t>3300033158 assembled Ga0335077_10064095</t>
  </si>
  <si>
    <t>3300033158 assembled Ga0335077_10076702</t>
  </si>
  <si>
    <t>3300033158 assembled Ga0335077_10088179</t>
  </si>
  <si>
    <t>3300033158 assembled Ga0335077_10111796</t>
  </si>
  <si>
    <t>3300033158 assembled Ga0335077_10141513</t>
  </si>
  <si>
    <t>3300033158 assembled Ga0335077_10184345</t>
  </si>
  <si>
    <t>3300033158 assembled Ga0335077_10226246</t>
  </si>
  <si>
    <t>3300033158 assembled Ga0335077_10236000</t>
  </si>
  <si>
    <t>3300033158 assembled Ga0335077_10289309</t>
  </si>
  <si>
    <t>3300033158 assembled Ga0335077_10336249</t>
  </si>
  <si>
    <t>3300033158 assembled Ga0335077_10449991</t>
  </si>
  <si>
    <t>3300033158 assembled Ga0335077_10504129</t>
  </si>
  <si>
    <t>3300033158 assembled Ga0335077_10530287</t>
  </si>
  <si>
    <t>3300033158 assembled Ga0335077_10538264</t>
  </si>
  <si>
    <t>3300033158 assembled Ga0335077_10654321</t>
  </si>
  <si>
    <t>3300033158 assembled Ga0335077_10655117</t>
  </si>
  <si>
    <t>3300033158 assembled Ga0335077_10682710</t>
  </si>
  <si>
    <t>3300033158 assembled Ga0335077_10706302</t>
  </si>
  <si>
    <t>3300033158 assembled Ga0335077_10721231</t>
  </si>
  <si>
    <t>3300032770 assembled Ga0335085_10002701</t>
  </si>
  <si>
    <t>3300032770 assembled Ga0335085_10028560</t>
  </si>
  <si>
    <t>Desulfuromonadales</t>
  </si>
  <si>
    <t>Geobacteraceae</t>
  </si>
  <si>
    <t>Geobacter</t>
  </si>
  <si>
    <t>Geobacter pickeringii</t>
  </si>
  <si>
    <t>3300032770 assembled Ga0335085_10076868</t>
  </si>
  <si>
    <t>3300032770 assembled Ga0335085_10176592</t>
  </si>
  <si>
    <t>Methylococcales</t>
  </si>
  <si>
    <t>Methylococcaceae</t>
  </si>
  <si>
    <t>Methyloterricola</t>
  </si>
  <si>
    <t>Methyloterricola oryzae</t>
  </si>
  <si>
    <t>3300032782 assembled Ga0335082_10005687</t>
  </si>
  <si>
    <t>Myxococcales</t>
  </si>
  <si>
    <t>Anaeromyxobacteraceae</t>
  </si>
  <si>
    <t>Anaeromyxobacter</t>
  </si>
  <si>
    <t>3300032782 assembled Ga0335082_10025946</t>
  </si>
  <si>
    <t>Anaeromyxobacter sp. Fw109-5</t>
  </si>
  <si>
    <t>3300032783 assembled Ga0335079_10004670</t>
  </si>
  <si>
    <t>3300032783 assembled Ga0335079_10017366</t>
  </si>
  <si>
    <t>3300032783 assembled Ga0335079_10031186</t>
  </si>
  <si>
    <t>3300032783 assembled Ga0335079_10038698</t>
  </si>
  <si>
    <t>3300032783 assembled Ga0335079_10206109</t>
  </si>
  <si>
    <t>Candidatus Magnetoovum</t>
  </si>
  <si>
    <t>Candidatus Magnetoovum chiemensis</t>
  </si>
  <si>
    <t>3300032805 assembled Ga0335078_10017884</t>
  </si>
  <si>
    <t>Methylocystaceae</t>
  </si>
  <si>
    <t>Methylocystis</t>
  </si>
  <si>
    <t>3300032805 assembled Ga0335078_10023716</t>
  </si>
  <si>
    <t>3300032805 assembled Ga0335078_10040797</t>
  </si>
  <si>
    <t>3300032805 assembled Ga0335078_10048453</t>
  </si>
  <si>
    <t>Hydrogenispora</t>
  </si>
  <si>
    <t>Hydrogenispora ethanolica</t>
  </si>
  <si>
    <t>3300032805 assembled Ga0335078_10062457</t>
  </si>
  <si>
    <t>Beijerinckiaceae</t>
  </si>
  <si>
    <t>Methylocapsa</t>
  </si>
  <si>
    <t>Methylocapsa palsarum</t>
  </si>
  <si>
    <t>3300032805 assembled Ga0335078_10063406</t>
  </si>
  <si>
    <t>3300032805 assembled Ga0335078_10079124</t>
  </si>
  <si>
    <t>3300032805 assembled Ga0335078_10085116</t>
  </si>
  <si>
    <t>Syntrophus</t>
  </si>
  <si>
    <t>Syntrophus gentianae</t>
  </si>
  <si>
    <t>3300032828 assembled Ga0335080_10001985</t>
  </si>
  <si>
    <t>3300032828 assembled Ga0335080_10011379</t>
  </si>
  <si>
    <t>Geobacter sp. DSM 2909</t>
  </si>
  <si>
    <t>3300032828 assembled Ga0335080_10014921</t>
  </si>
  <si>
    <t>3300032828 assembled Ga0335080_10098344</t>
  </si>
  <si>
    <t>3300032829 assembled Ga0335070_10000002</t>
  </si>
  <si>
    <t>3300032829 assembled Ga0335070_10000841</t>
  </si>
  <si>
    <t>3300032829 assembled Ga0335070_10000918</t>
  </si>
  <si>
    <t>3300032829 assembled Ga0335070_10011246</t>
  </si>
  <si>
    <t>3300032829 assembled Ga0335070_10019295</t>
  </si>
  <si>
    <t>3300032829 assembled Ga0335070_10024571</t>
  </si>
  <si>
    <t>3300032892 assembled Ga0335081_10001950</t>
  </si>
  <si>
    <t>3300032892 assembled Ga0335081_10006344</t>
  </si>
  <si>
    <t>3300032892 assembled Ga0335081_10017844</t>
  </si>
  <si>
    <t>3300032892 assembled Ga0335081_10113630</t>
  </si>
  <si>
    <t>3300032892 assembled Ga0335081_10160829</t>
  </si>
  <si>
    <t>3300032893 assembled Ga0335069_10000032</t>
  </si>
  <si>
    <t>3300032893 assembled Ga0335069_10014169</t>
  </si>
  <si>
    <t>3300032893 assembled Ga0335069_10019199</t>
  </si>
  <si>
    <t>3300032893 assembled Ga0335069_10025403</t>
  </si>
  <si>
    <t>3300032893 assembled Ga0335069_10081109</t>
  </si>
  <si>
    <t>3300032895 assembled Ga0335074_10000072</t>
  </si>
  <si>
    <t>3300032897 assembled Ga0335071_10000028</t>
  </si>
  <si>
    <t>3300032897 assembled Ga0335071_10000296</t>
  </si>
  <si>
    <t>Bradyrhizobiaceae</t>
  </si>
  <si>
    <t>Bradyrhizobium</t>
  </si>
  <si>
    <t>3300032897 assembled Ga0335071_10005474</t>
  </si>
  <si>
    <t>3300032897 assembled Ga0335071_10005981</t>
  </si>
  <si>
    <t>3300032897 assembled Ga0335071_10008777</t>
  </si>
  <si>
    <t>3300032897 assembled Ga0335071_10019035</t>
  </si>
  <si>
    <t>Rhodocyclales</t>
  </si>
  <si>
    <t>3300032897 assembled Ga0335071_10027106</t>
  </si>
  <si>
    <t>3300032897 assembled Ga0335071_10034426</t>
  </si>
  <si>
    <t>Rhodocyclaceae</t>
  </si>
  <si>
    <t>Propionivibrio</t>
  </si>
  <si>
    <t>Propionivibrio dicarboxylicus</t>
  </si>
  <si>
    <t>3300032897 assembled Ga0335071_10060013</t>
  </si>
  <si>
    <t>3300032897 assembled Ga0335071_10099176</t>
  </si>
  <si>
    <t>3300032897 assembled Ga0335071_10295230</t>
  </si>
  <si>
    <t>3300032898 assembled Ga0335072_10229856</t>
  </si>
  <si>
    <t>3300032954 assembled Ga0335083_10013169</t>
  </si>
  <si>
    <t>Burkholderiaceae</t>
  </si>
  <si>
    <t>Paraburkholderia</t>
  </si>
  <si>
    <t>3300032954 assembled Ga0335083_10013968</t>
  </si>
  <si>
    <t>3300032954 assembled Ga0335083_10019282</t>
  </si>
  <si>
    <t>3300032955 assembled Ga0335076_10000377</t>
  </si>
  <si>
    <t>3300032955 assembled Ga0335076_10009191</t>
  </si>
  <si>
    <t>Anaeromyxobacter sp. PSR-1</t>
  </si>
  <si>
    <t>3300033004 assembled Ga0335084_10009883</t>
  </si>
  <si>
    <t>3300033158 assembled Ga0335077_10002714</t>
  </si>
  <si>
    <t>3300033158 assembled Ga0335077_10070630</t>
  </si>
  <si>
    <t>3300032893  Lox_Sample_1.1</t>
  </si>
  <si>
    <t>3300032829  Lox_Sample_1.3</t>
  </si>
  <si>
    <t>3300032897  Lox_Sample_1.5</t>
  </si>
  <si>
    <t>3300032898  Lox_Sample_2.1</t>
  </si>
  <si>
    <t>3300033134  Lox_Sample_2.2</t>
  </si>
  <si>
    <t>3300032895  Lox_Sample_2.3</t>
  </si>
  <si>
    <t>3300032896  Lox_Sample_2.4</t>
  </si>
  <si>
    <t>3300032955  Lox_Sample_2.5</t>
  </si>
  <si>
    <t>3300033158  Lox_Sample_3.1</t>
  </si>
  <si>
    <t>3300032805  Lox_Sample_3.2</t>
  </si>
  <si>
    <t>3300032783  Lox_Sample_3.3</t>
  </si>
  <si>
    <t>3300032828  Lox_Sample_3.4</t>
  </si>
  <si>
    <t>3300032892  Lox_Sample_3.5</t>
  </si>
  <si>
    <t>3300032782  Lox_Sample_4.1</t>
  </si>
  <si>
    <t>3300032954  Lox_Sample_4.2</t>
  </si>
  <si>
    <t>3300033004  Lox_Sample_4.4</t>
  </si>
  <si>
    <t>3300032770  Lox_Sample_4.5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</si>
</sst>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D3F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4" borderId="0" xfId="0" applyFill="1"/>
    <xf numFmtId="0" fontId="16" fillId="34" borderId="0" xfId="0" applyFont="1" applyFill="1"/>
    <xf numFmtId="0" fontId="0" fillId="35" borderId="0" xfId="0" applyFill="1"/>
    <xf numFmtId="0" fontId="16" fillId="35" borderId="0" xfId="0" applyFont="1" applyFill="1"/>
    <xf numFmtId="0" fontId="0" fillId="36" borderId="0" xfId="0" applyFill="1"/>
    <xf numFmtId="0" fontId="14" fillId="0" borderId="0" xfId="0" applyFont="1"/>
    <xf numFmtId="0" fontId="0" fillId="0" borderId="0" xfId="0" applyAlignment="1">
      <alignment horizontal="center" wrapText="1"/>
    </xf>
    <xf numFmtId="0" fontId="0" fillId="37" borderId="0" xfId="0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AD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"/>
  <sheetViews>
    <sheetView topLeftCell="B1" zoomScaleNormal="100" workbookViewId="0">
      <selection activeCell="B28" sqref="B28"/>
    </sheetView>
  </sheetViews>
  <sheetFormatPr defaultColWidth="11" defaultRowHeight="15.75" x14ac:dyDescent="0.25"/>
  <cols>
    <col min="2" max="2" width="49.5" customWidth="1"/>
    <col min="3" max="19" width="6.625" customWidth="1"/>
    <col min="20" max="21" width="12.125" bestFit="1" customWidth="1"/>
    <col min="22" max="22" width="11.125" bestFit="1" customWidth="1"/>
    <col min="24" max="25" width="12.125" bestFit="1" customWidth="1"/>
    <col min="27" max="36" width="12.125" bestFit="1" customWidth="1"/>
  </cols>
  <sheetData>
    <row r="1" spans="1:36" s="9" customFormat="1" ht="78.75" x14ac:dyDescent="0.25">
      <c r="A1" s="9" t="s">
        <v>0</v>
      </c>
      <c r="B1" s="9" t="s">
        <v>1</v>
      </c>
      <c r="C1" s="9" t="s">
        <v>767</v>
      </c>
      <c r="D1" s="9" t="s">
        <v>768</v>
      </c>
      <c r="E1" s="9" t="s">
        <v>769</v>
      </c>
      <c r="F1" s="9" t="s">
        <v>770</v>
      </c>
      <c r="G1" s="9" t="s">
        <v>771</v>
      </c>
      <c r="H1" s="9" t="s">
        <v>772</v>
      </c>
      <c r="I1" s="9" t="s">
        <v>773</v>
      </c>
      <c r="J1" s="9" t="s">
        <v>774</v>
      </c>
      <c r="K1" s="9" t="s">
        <v>775</v>
      </c>
      <c r="L1" s="9" t="s">
        <v>776</v>
      </c>
      <c r="M1" s="9" t="s">
        <v>777</v>
      </c>
      <c r="N1" s="9" t="s">
        <v>778</v>
      </c>
      <c r="O1" s="9" t="s">
        <v>779</v>
      </c>
      <c r="P1" s="9" t="s">
        <v>780</v>
      </c>
      <c r="Q1" s="9" t="s">
        <v>781</v>
      </c>
      <c r="R1" s="9" t="s">
        <v>782</v>
      </c>
      <c r="S1" s="9" t="s">
        <v>783</v>
      </c>
      <c r="T1" s="10" t="s">
        <v>767</v>
      </c>
      <c r="U1" s="10" t="s">
        <v>768</v>
      </c>
      <c r="V1" s="10" t="s">
        <v>769</v>
      </c>
      <c r="W1" s="10" t="s">
        <v>770</v>
      </c>
      <c r="X1" s="10" t="s">
        <v>771</v>
      </c>
      <c r="Y1" s="10" t="s">
        <v>772</v>
      </c>
      <c r="Z1" s="10" t="s">
        <v>773</v>
      </c>
      <c r="AA1" s="10" t="s">
        <v>774</v>
      </c>
      <c r="AB1" s="10" t="s">
        <v>775</v>
      </c>
      <c r="AC1" s="10" t="s">
        <v>776</v>
      </c>
      <c r="AD1" s="10" t="s">
        <v>777</v>
      </c>
      <c r="AE1" s="10" t="s">
        <v>778</v>
      </c>
      <c r="AF1" s="10" t="s">
        <v>779</v>
      </c>
      <c r="AG1" s="10" t="s">
        <v>780</v>
      </c>
      <c r="AH1" s="10" t="s">
        <v>781</v>
      </c>
      <c r="AI1" s="10" t="s">
        <v>782</v>
      </c>
      <c r="AJ1" s="10" t="s">
        <v>783</v>
      </c>
    </row>
    <row r="2" spans="1:36" x14ac:dyDescent="0.25">
      <c r="A2" t="s">
        <v>2</v>
      </c>
      <c r="B2" s="4" t="s">
        <v>3</v>
      </c>
      <c r="C2">
        <v>56</v>
      </c>
      <c r="D2">
        <v>93</v>
      </c>
      <c r="E2">
        <v>126</v>
      </c>
      <c r="F2">
        <v>0</v>
      </c>
      <c r="G2">
        <v>4</v>
      </c>
      <c r="H2">
        <v>3</v>
      </c>
      <c r="I2">
        <v>0</v>
      </c>
      <c r="J2">
        <v>17</v>
      </c>
      <c r="K2">
        <v>23</v>
      </c>
      <c r="L2">
        <v>26</v>
      </c>
      <c r="M2">
        <v>62</v>
      </c>
      <c r="N2">
        <v>70</v>
      </c>
      <c r="O2">
        <v>48</v>
      </c>
      <c r="P2">
        <v>34</v>
      </c>
      <c r="Q2">
        <v>2</v>
      </c>
      <c r="R2">
        <v>69</v>
      </c>
      <c r="S2">
        <v>38</v>
      </c>
      <c r="T2">
        <f>C2/3972162</f>
        <v>1.4098115837168777E-5</v>
      </c>
      <c r="U2">
        <f>D2/3322252</f>
        <v>2.7993060129093156E-5</v>
      </c>
      <c r="V2">
        <f>E2/3082496</f>
        <v>4.087596545137447E-5</v>
      </c>
      <c r="W2">
        <f>F2/2441996</f>
        <v>0</v>
      </c>
      <c r="X2">
        <f>G2/2742104</f>
        <v>1.4587338773438207E-6</v>
      </c>
      <c r="Y2">
        <f>H2/2012081</f>
        <v>1.4909936528400198E-6</v>
      </c>
      <c r="Z2">
        <f>I2/2234977</f>
        <v>0</v>
      </c>
      <c r="AA2">
        <f>J2/2608846</f>
        <v>6.5162911110889641E-6</v>
      </c>
      <c r="AB2">
        <f>K2/3108158</f>
        <v>7.3998812158197875E-6</v>
      </c>
      <c r="AC2">
        <f>L2/3638911</f>
        <v>7.1449947525509693E-6</v>
      </c>
      <c r="AD2">
        <f>M2/3316255</f>
        <v>1.8695787869147577E-5</v>
      </c>
      <c r="AE2">
        <f>N2/3497312</f>
        <v>2.0015371805546661E-5</v>
      </c>
      <c r="AF2">
        <f>O2/3697588</f>
        <v>1.2981435465498049E-5</v>
      </c>
      <c r="AG2">
        <f>P2/2537626</f>
        <v>1.3398349480971585E-5</v>
      </c>
      <c r="AH2">
        <f>Q2/2331010</f>
        <v>8.579971771892871E-7</v>
      </c>
      <c r="AI2">
        <f>R2/3792497</f>
        <v>1.8193817951602863E-5</v>
      </c>
      <c r="AJ2">
        <f>S2/3862712</f>
        <v>9.8376477459360166E-6</v>
      </c>
    </row>
    <row r="3" spans="1:36" x14ac:dyDescent="0.25">
      <c r="A3" t="s">
        <v>4</v>
      </c>
      <c r="B3" s="3" t="s">
        <v>5</v>
      </c>
      <c r="C3">
        <v>42</v>
      </c>
      <c r="D3">
        <v>81</v>
      </c>
      <c r="E3">
        <v>103</v>
      </c>
      <c r="F3">
        <v>0</v>
      </c>
      <c r="G3">
        <v>6</v>
      </c>
      <c r="H3">
        <v>2</v>
      </c>
      <c r="I3">
        <v>0</v>
      </c>
      <c r="J3">
        <v>6</v>
      </c>
      <c r="K3">
        <v>17</v>
      </c>
      <c r="L3">
        <v>19</v>
      </c>
      <c r="M3">
        <v>34</v>
      </c>
      <c r="N3">
        <v>50</v>
      </c>
      <c r="O3">
        <v>42</v>
      </c>
      <c r="P3">
        <v>34</v>
      </c>
      <c r="Q3">
        <v>5</v>
      </c>
      <c r="R3">
        <v>63</v>
      </c>
      <c r="S3">
        <v>28</v>
      </c>
      <c r="T3">
        <f t="shared" ref="T3:T10" si="0">C3/3972162</f>
        <v>1.0573586877876581E-5</v>
      </c>
      <c r="U3">
        <f t="shared" ref="U3:U10" si="1">D3/3322252</f>
        <v>2.4381052370500493E-5</v>
      </c>
      <c r="V3">
        <f t="shared" ref="V3:V10" si="2">E3/3082496</f>
        <v>3.3414479694377545E-5</v>
      </c>
      <c r="W3">
        <f t="shared" ref="W3:W10" si="3">F3/2441996</f>
        <v>0</v>
      </c>
      <c r="X3">
        <f t="shared" ref="X3:X10" si="4">G3/2742104</f>
        <v>2.1881008160157309E-6</v>
      </c>
      <c r="Y3">
        <f t="shared" ref="Y3:Y10" si="5">H3/2012081</f>
        <v>9.9399576856001333E-7</v>
      </c>
      <c r="Z3">
        <f t="shared" ref="Z3:Z10" si="6">I3/2234977</f>
        <v>0</v>
      </c>
      <c r="AA3">
        <f t="shared" ref="AA3:AA10" si="7">J3/2608846</f>
        <v>2.2998674509725756E-6</v>
      </c>
      <c r="AB3">
        <f t="shared" ref="AB3:AB10" si="8">K3/3108158</f>
        <v>5.4694774203885388E-6</v>
      </c>
      <c r="AC3">
        <f t="shared" ref="AC3:AC10" si="9">L3/3638911</f>
        <v>5.2213423191718623E-6</v>
      </c>
      <c r="AD3">
        <f t="shared" ref="AD3:AD10" si="10">M3/3316255</f>
        <v>1.0252528831468026E-5</v>
      </c>
      <c r="AE3">
        <f t="shared" ref="AE3:AE10" si="11">N3/3497312</f>
        <v>1.4296694146819043E-5</v>
      </c>
      <c r="AF3">
        <f t="shared" ref="AF3:AF10" si="12">O3/3697588</f>
        <v>1.1358756032310793E-5</v>
      </c>
      <c r="AG3">
        <f t="shared" ref="AG3:AG10" si="13">P3/2537626</f>
        <v>1.3398349480971585E-5</v>
      </c>
      <c r="AH3">
        <f t="shared" ref="AH3:AH10" si="14">Q3/2331010</f>
        <v>2.1449929429732178E-6</v>
      </c>
      <c r="AI3">
        <f t="shared" ref="AI3:AI10" si="15">R3/3792497</f>
        <v>1.6611746825376525E-5</v>
      </c>
      <c r="AJ3">
        <f t="shared" ref="AJ3:AJ10" si="16">S3/3862712</f>
        <v>7.248793075952854E-6</v>
      </c>
    </row>
    <row r="4" spans="1:36" x14ac:dyDescent="0.25">
      <c r="A4" t="s">
        <v>6</v>
      </c>
      <c r="B4" s="3" t="s">
        <v>7</v>
      </c>
      <c r="C4">
        <v>32</v>
      </c>
      <c r="D4">
        <v>56</v>
      </c>
      <c r="E4">
        <v>85</v>
      </c>
      <c r="F4">
        <v>0</v>
      </c>
      <c r="G4">
        <v>5</v>
      </c>
      <c r="H4">
        <v>0</v>
      </c>
      <c r="I4">
        <v>0</v>
      </c>
      <c r="J4">
        <v>6</v>
      </c>
      <c r="K4">
        <v>15</v>
      </c>
      <c r="L4">
        <v>9</v>
      </c>
      <c r="M4">
        <v>37</v>
      </c>
      <c r="N4">
        <v>36</v>
      </c>
      <c r="O4">
        <v>27</v>
      </c>
      <c r="P4">
        <v>15</v>
      </c>
      <c r="Q4">
        <v>3</v>
      </c>
      <c r="R4">
        <v>45</v>
      </c>
      <c r="S4">
        <v>17</v>
      </c>
      <c r="T4">
        <f t="shared" si="0"/>
        <v>8.0560661926678719E-6</v>
      </c>
      <c r="U4">
        <f t="shared" si="1"/>
        <v>1.6856036206765771E-5</v>
      </c>
      <c r="V4">
        <f t="shared" si="2"/>
        <v>2.7575056058466906E-5</v>
      </c>
      <c r="W4">
        <f t="shared" si="3"/>
        <v>0</v>
      </c>
      <c r="X4">
        <f t="shared" si="4"/>
        <v>1.8234173466797757E-6</v>
      </c>
      <c r="Y4">
        <f t="shared" si="5"/>
        <v>0</v>
      </c>
      <c r="Z4">
        <f t="shared" si="6"/>
        <v>0</v>
      </c>
      <c r="AA4">
        <f t="shared" si="7"/>
        <v>2.2998674509725756E-6</v>
      </c>
      <c r="AB4">
        <f t="shared" si="8"/>
        <v>4.8260094885781226E-6</v>
      </c>
      <c r="AC4">
        <f t="shared" si="9"/>
        <v>2.4732674143445661E-6</v>
      </c>
      <c r="AD4">
        <f t="shared" si="10"/>
        <v>1.1157163728362264E-5</v>
      </c>
      <c r="AE4">
        <f t="shared" si="11"/>
        <v>1.0293619785709711E-5</v>
      </c>
      <c r="AF4">
        <f t="shared" si="12"/>
        <v>7.3020574493426528E-6</v>
      </c>
      <c r="AG4">
        <f t="shared" si="13"/>
        <v>5.9110365357227579E-6</v>
      </c>
      <c r="AH4">
        <f t="shared" si="14"/>
        <v>1.2869957657839306E-6</v>
      </c>
      <c r="AI4">
        <f t="shared" si="15"/>
        <v>1.1865533446697519E-5</v>
      </c>
      <c r="AJ4">
        <f t="shared" si="16"/>
        <v>4.401052938971376E-6</v>
      </c>
    </row>
    <row r="5" spans="1:36" x14ac:dyDescent="0.25">
      <c r="A5" t="s">
        <v>8</v>
      </c>
      <c r="B5" s="5" t="s">
        <v>9</v>
      </c>
      <c r="C5">
        <v>235</v>
      </c>
      <c r="D5">
        <v>220</v>
      </c>
      <c r="E5">
        <v>298</v>
      </c>
      <c r="F5">
        <v>41</v>
      </c>
      <c r="G5">
        <v>63</v>
      </c>
      <c r="H5">
        <v>35</v>
      </c>
      <c r="I5">
        <v>13</v>
      </c>
      <c r="J5">
        <v>69</v>
      </c>
      <c r="K5">
        <v>79</v>
      </c>
      <c r="L5">
        <v>154</v>
      </c>
      <c r="M5">
        <v>136</v>
      </c>
      <c r="N5">
        <v>154</v>
      </c>
      <c r="O5">
        <v>111</v>
      </c>
      <c r="P5">
        <v>106</v>
      </c>
      <c r="Q5">
        <v>39</v>
      </c>
      <c r="R5">
        <v>109</v>
      </c>
      <c r="S5">
        <v>131</v>
      </c>
      <c r="T5">
        <f t="shared" si="0"/>
        <v>5.9161736102404682E-5</v>
      </c>
      <c r="U5">
        <f t="shared" si="1"/>
        <v>6.6220142240865529E-5</v>
      </c>
      <c r="V5">
        <f t="shared" si="2"/>
        <v>9.6674902416742789E-5</v>
      </c>
      <c r="W5">
        <f t="shared" si="3"/>
        <v>1.6789544290817839E-5</v>
      </c>
      <c r="X5">
        <f t="shared" si="4"/>
        <v>2.2975058568165176E-5</v>
      </c>
      <c r="Y5">
        <f t="shared" si="5"/>
        <v>1.7394925949800233E-5</v>
      </c>
      <c r="Z5">
        <f t="shared" si="6"/>
        <v>5.8166146676229778E-6</v>
      </c>
      <c r="AA5">
        <f t="shared" si="7"/>
        <v>2.644847568618462E-5</v>
      </c>
      <c r="AB5">
        <f t="shared" si="8"/>
        <v>2.5416983306511446E-5</v>
      </c>
      <c r="AC5">
        <f t="shared" si="9"/>
        <v>4.2320353534340354E-5</v>
      </c>
      <c r="AD5">
        <f t="shared" si="10"/>
        <v>4.1010115325872104E-5</v>
      </c>
      <c r="AE5">
        <f t="shared" si="11"/>
        <v>4.403381797220265E-5</v>
      </c>
      <c r="AF5">
        <f t="shared" si="12"/>
        <v>3.0019569513964239E-5</v>
      </c>
      <c r="AG5">
        <f t="shared" si="13"/>
        <v>4.1771324852440822E-5</v>
      </c>
      <c r="AH5">
        <f t="shared" si="14"/>
        <v>1.6730944955191099E-5</v>
      </c>
      <c r="AI5">
        <f t="shared" si="15"/>
        <v>2.8740958793111768E-5</v>
      </c>
      <c r="AJ5">
        <f t="shared" si="16"/>
        <v>3.3913996176779425E-5</v>
      </c>
    </row>
    <row r="6" spans="1:36" x14ac:dyDescent="0.25">
      <c r="A6" t="s">
        <v>10</v>
      </c>
      <c r="B6" s="5" t="s">
        <v>11</v>
      </c>
      <c r="C6">
        <v>212</v>
      </c>
      <c r="D6">
        <v>236</v>
      </c>
      <c r="E6">
        <v>317</v>
      </c>
      <c r="F6">
        <v>22</v>
      </c>
      <c r="G6">
        <v>45</v>
      </c>
      <c r="H6">
        <v>18</v>
      </c>
      <c r="I6">
        <v>10</v>
      </c>
      <c r="J6">
        <v>75</v>
      </c>
      <c r="K6">
        <v>124</v>
      </c>
      <c r="L6">
        <v>151</v>
      </c>
      <c r="M6">
        <v>169</v>
      </c>
      <c r="N6">
        <v>188</v>
      </c>
      <c r="O6">
        <v>144</v>
      </c>
      <c r="P6">
        <v>126</v>
      </c>
      <c r="Q6">
        <v>39</v>
      </c>
      <c r="R6">
        <v>152</v>
      </c>
      <c r="S6">
        <v>136</v>
      </c>
      <c r="T6">
        <f t="shared" si="0"/>
        <v>5.3371438526424654E-5</v>
      </c>
      <c r="U6">
        <f t="shared" si="1"/>
        <v>7.1036152585655756E-5</v>
      </c>
      <c r="V6">
        <f t="shared" si="2"/>
        <v>1.0283873847687069E-4</v>
      </c>
      <c r="W6">
        <f t="shared" si="3"/>
        <v>9.0090237658046942E-6</v>
      </c>
      <c r="X6">
        <f t="shared" si="4"/>
        <v>1.6410756120117981E-5</v>
      </c>
      <c r="Y6">
        <f t="shared" si="5"/>
        <v>8.9459619170401191E-6</v>
      </c>
      <c r="Z6">
        <f t="shared" si="6"/>
        <v>4.4743189750945979E-6</v>
      </c>
      <c r="AA6">
        <f t="shared" si="7"/>
        <v>2.8748343137157194E-5</v>
      </c>
      <c r="AB6">
        <f t="shared" si="8"/>
        <v>3.9895011772245813E-5</v>
      </c>
      <c r="AC6">
        <f t="shared" si="9"/>
        <v>4.1495931062892164E-5</v>
      </c>
      <c r="AD6">
        <f t="shared" si="10"/>
        <v>5.0961099191708723E-5</v>
      </c>
      <c r="AE6">
        <f t="shared" si="11"/>
        <v>5.37555699920396E-5</v>
      </c>
      <c r="AF6">
        <f t="shared" si="12"/>
        <v>3.8944306396494146E-5</v>
      </c>
      <c r="AG6">
        <f t="shared" si="13"/>
        <v>4.9652706900071172E-5</v>
      </c>
      <c r="AH6">
        <f t="shared" si="14"/>
        <v>1.6730944955191099E-5</v>
      </c>
      <c r="AI6">
        <f t="shared" si="15"/>
        <v>4.0079135197733841E-5</v>
      </c>
      <c r="AJ6">
        <f t="shared" si="16"/>
        <v>3.5208423511771008E-5</v>
      </c>
    </row>
    <row r="7" spans="1:36" x14ac:dyDescent="0.25">
      <c r="A7" t="s">
        <v>12</v>
      </c>
      <c r="B7" s="6" t="s">
        <v>13</v>
      </c>
      <c r="C7">
        <v>205</v>
      </c>
      <c r="D7">
        <v>226</v>
      </c>
      <c r="E7">
        <v>317</v>
      </c>
      <c r="F7">
        <v>22</v>
      </c>
      <c r="G7">
        <v>39</v>
      </c>
      <c r="H7">
        <v>18</v>
      </c>
      <c r="I7">
        <v>8</v>
      </c>
      <c r="J7">
        <v>61</v>
      </c>
      <c r="K7">
        <v>74</v>
      </c>
      <c r="L7">
        <v>122</v>
      </c>
      <c r="M7">
        <v>130</v>
      </c>
      <c r="N7">
        <v>158</v>
      </c>
      <c r="O7">
        <v>134</v>
      </c>
      <c r="P7">
        <v>116</v>
      </c>
      <c r="Q7">
        <v>36</v>
      </c>
      <c r="R7">
        <v>155</v>
      </c>
      <c r="S7">
        <v>144</v>
      </c>
      <c r="T7">
        <f t="shared" si="0"/>
        <v>5.1609174046778556E-5</v>
      </c>
      <c r="U7">
        <f t="shared" si="1"/>
        <v>6.8026146120161871E-5</v>
      </c>
      <c r="V7">
        <f t="shared" si="2"/>
        <v>1.0283873847687069E-4</v>
      </c>
      <c r="W7">
        <f t="shared" si="3"/>
        <v>9.0090237658046942E-6</v>
      </c>
      <c r="X7">
        <f t="shared" si="4"/>
        <v>1.4222655304102252E-5</v>
      </c>
      <c r="Y7">
        <f t="shared" si="5"/>
        <v>8.9459619170401191E-6</v>
      </c>
      <c r="Z7">
        <f t="shared" si="6"/>
        <v>3.5794551800756788E-6</v>
      </c>
      <c r="AA7">
        <f t="shared" si="7"/>
        <v>2.3381985751554519E-5</v>
      </c>
      <c r="AB7">
        <f t="shared" si="8"/>
        <v>2.3808313476985404E-5</v>
      </c>
      <c r="AC7">
        <f t="shared" si="9"/>
        <v>3.3526513838893009E-5</v>
      </c>
      <c r="AD7">
        <f t="shared" si="10"/>
        <v>3.920084553208363E-5</v>
      </c>
      <c r="AE7">
        <f t="shared" si="11"/>
        <v>4.5177553503948172E-5</v>
      </c>
      <c r="AF7">
        <f t="shared" si="12"/>
        <v>3.623984067451539E-5</v>
      </c>
      <c r="AG7">
        <f t="shared" si="13"/>
        <v>4.5712015876255997E-5</v>
      </c>
      <c r="AH7">
        <f t="shared" si="14"/>
        <v>1.5443949189407165E-5</v>
      </c>
      <c r="AI7">
        <f t="shared" si="15"/>
        <v>4.0870170760847011E-5</v>
      </c>
      <c r="AJ7">
        <f t="shared" si="16"/>
        <v>3.7279507247757537E-5</v>
      </c>
    </row>
    <row r="8" spans="1:36" x14ac:dyDescent="0.25">
      <c r="A8" t="s">
        <v>14</v>
      </c>
      <c r="B8" s="5" t="s">
        <v>15</v>
      </c>
      <c r="C8">
        <v>227</v>
      </c>
      <c r="D8">
        <v>175</v>
      </c>
      <c r="E8">
        <v>250</v>
      </c>
      <c r="F8">
        <v>38</v>
      </c>
      <c r="G8">
        <v>59</v>
      </c>
      <c r="H8">
        <v>16</v>
      </c>
      <c r="I8">
        <v>11</v>
      </c>
      <c r="J8">
        <v>62</v>
      </c>
      <c r="K8">
        <v>85</v>
      </c>
      <c r="L8">
        <v>151</v>
      </c>
      <c r="M8">
        <v>111</v>
      </c>
      <c r="N8">
        <v>168</v>
      </c>
      <c r="O8">
        <v>118</v>
      </c>
      <c r="P8">
        <v>115</v>
      </c>
      <c r="Q8">
        <v>41</v>
      </c>
      <c r="R8">
        <v>99</v>
      </c>
      <c r="S8">
        <v>104</v>
      </c>
      <c r="T8">
        <f t="shared" si="0"/>
        <v>5.714771955423772E-5</v>
      </c>
      <c r="U8">
        <f t="shared" si="1"/>
        <v>5.2675113146143035E-5</v>
      </c>
      <c r="V8">
        <f t="shared" si="2"/>
        <v>8.1103106054314432E-5</v>
      </c>
      <c r="W8">
        <f t="shared" si="3"/>
        <v>1.5561041050026289E-5</v>
      </c>
      <c r="X8">
        <f t="shared" si="4"/>
        <v>2.1516324690821354E-5</v>
      </c>
      <c r="Y8">
        <f t="shared" si="5"/>
        <v>7.9519661484801066E-6</v>
      </c>
      <c r="Z8">
        <f t="shared" si="6"/>
        <v>4.9217508726040579E-6</v>
      </c>
      <c r="AA8">
        <f t="shared" si="7"/>
        <v>2.3765296993383283E-5</v>
      </c>
      <c r="AB8">
        <f t="shared" si="8"/>
        <v>2.7347387101942695E-5</v>
      </c>
      <c r="AC8">
        <f t="shared" si="9"/>
        <v>4.1495931062892164E-5</v>
      </c>
      <c r="AD8">
        <f t="shared" si="10"/>
        <v>3.3471491185086791E-5</v>
      </c>
      <c r="AE8">
        <f t="shared" si="11"/>
        <v>4.8036892333311983E-5</v>
      </c>
      <c r="AF8">
        <f t="shared" si="12"/>
        <v>3.1912695519349371E-5</v>
      </c>
      <c r="AG8">
        <f t="shared" si="13"/>
        <v>4.5317946773874482E-5</v>
      </c>
      <c r="AH8">
        <f t="shared" si="14"/>
        <v>1.7588942132380386E-5</v>
      </c>
      <c r="AI8">
        <f t="shared" si="15"/>
        <v>2.610417358273454E-5</v>
      </c>
      <c r="AJ8">
        <f t="shared" si="16"/>
        <v>2.6924088567824886E-5</v>
      </c>
    </row>
    <row r="9" spans="1:36" x14ac:dyDescent="0.25">
      <c r="A9" t="s">
        <v>16</v>
      </c>
      <c r="B9" s="1" t="s">
        <v>17</v>
      </c>
      <c r="C9">
        <v>195</v>
      </c>
      <c r="D9">
        <v>239</v>
      </c>
      <c r="E9">
        <v>241</v>
      </c>
      <c r="F9">
        <v>16</v>
      </c>
      <c r="G9">
        <v>24</v>
      </c>
      <c r="H9">
        <v>19</v>
      </c>
      <c r="I9">
        <v>9</v>
      </c>
      <c r="J9">
        <v>29</v>
      </c>
      <c r="K9">
        <v>105</v>
      </c>
      <c r="L9">
        <v>124</v>
      </c>
      <c r="M9">
        <v>128</v>
      </c>
      <c r="N9">
        <v>78</v>
      </c>
      <c r="O9">
        <v>196</v>
      </c>
      <c r="P9">
        <v>90</v>
      </c>
      <c r="Q9">
        <v>63</v>
      </c>
      <c r="R9">
        <v>176</v>
      </c>
      <c r="S9">
        <v>171</v>
      </c>
      <c r="T9">
        <f t="shared" si="0"/>
        <v>4.9091653361569845E-5</v>
      </c>
      <c r="U9">
        <f t="shared" si="1"/>
        <v>7.193915452530392E-5</v>
      </c>
      <c r="V9">
        <f t="shared" si="2"/>
        <v>7.81833942363591E-5</v>
      </c>
      <c r="W9">
        <f t="shared" si="3"/>
        <v>6.5520172842215954E-6</v>
      </c>
      <c r="X9">
        <f t="shared" si="4"/>
        <v>8.7524032640629238E-6</v>
      </c>
      <c r="Y9">
        <f t="shared" si="5"/>
        <v>9.4429598013201262E-6</v>
      </c>
      <c r="Z9">
        <f t="shared" si="6"/>
        <v>4.0268870775851388E-6</v>
      </c>
      <c r="AA9">
        <f t="shared" si="7"/>
        <v>1.1116026013034115E-5</v>
      </c>
      <c r="AB9">
        <f t="shared" si="8"/>
        <v>3.3782066420046861E-5</v>
      </c>
      <c r="AC9">
        <f t="shared" si="9"/>
        <v>3.4076128819858471E-5</v>
      </c>
      <c r="AD9">
        <f t="shared" si="10"/>
        <v>3.8597755600820807E-5</v>
      </c>
      <c r="AE9">
        <f t="shared" si="11"/>
        <v>2.2302842869037705E-5</v>
      </c>
      <c r="AF9">
        <f t="shared" si="12"/>
        <v>5.3007528150783703E-5</v>
      </c>
      <c r="AG9">
        <f t="shared" si="13"/>
        <v>3.5466219214336552E-5</v>
      </c>
      <c r="AH9">
        <f t="shared" si="14"/>
        <v>2.702691108146254E-5</v>
      </c>
      <c r="AI9">
        <f t="shared" si="15"/>
        <v>4.6407419702639184E-5</v>
      </c>
      <c r="AJ9">
        <f t="shared" si="16"/>
        <v>4.4269414856712072E-5</v>
      </c>
    </row>
    <row r="10" spans="1:36" x14ac:dyDescent="0.25">
      <c r="A10" t="s">
        <v>18</v>
      </c>
      <c r="B10" s="2" t="s">
        <v>19</v>
      </c>
      <c r="C10">
        <v>188</v>
      </c>
      <c r="D10">
        <v>229</v>
      </c>
      <c r="E10">
        <v>227</v>
      </c>
      <c r="F10">
        <v>28</v>
      </c>
      <c r="G10">
        <v>26</v>
      </c>
      <c r="H10">
        <v>24</v>
      </c>
      <c r="I10">
        <v>8</v>
      </c>
      <c r="J10">
        <v>31</v>
      </c>
      <c r="K10">
        <v>109</v>
      </c>
      <c r="L10">
        <v>133</v>
      </c>
      <c r="M10">
        <v>127</v>
      </c>
      <c r="N10">
        <v>81</v>
      </c>
      <c r="O10">
        <v>179</v>
      </c>
      <c r="P10">
        <v>87</v>
      </c>
      <c r="Q10">
        <v>52</v>
      </c>
      <c r="R10">
        <v>171</v>
      </c>
      <c r="S10">
        <v>155</v>
      </c>
      <c r="T10">
        <f t="shared" si="0"/>
        <v>4.7329388881923747E-5</v>
      </c>
      <c r="U10">
        <f t="shared" si="1"/>
        <v>6.8929148059810035E-5</v>
      </c>
      <c r="V10">
        <f t="shared" si="2"/>
        <v>7.3641620297317493E-5</v>
      </c>
      <c r="W10">
        <f t="shared" si="3"/>
        <v>1.1466030247387792E-5</v>
      </c>
      <c r="X10">
        <f t="shared" si="4"/>
        <v>9.4817702027348347E-6</v>
      </c>
      <c r="Y10">
        <f t="shared" si="5"/>
        <v>1.1927949222720158E-5</v>
      </c>
      <c r="Z10">
        <f t="shared" si="6"/>
        <v>3.5794551800756788E-6</v>
      </c>
      <c r="AA10">
        <f t="shared" si="7"/>
        <v>1.1882648496691641E-5</v>
      </c>
      <c r="AB10">
        <f t="shared" si="8"/>
        <v>3.5069002283667693E-5</v>
      </c>
      <c r="AC10">
        <f t="shared" si="9"/>
        <v>3.6549396234203033E-5</v>
      </c>
      <c r="AD10">
        <f t="shared" si="10"/>
        <v>3.8296210635189392E-5</v>
      </c>
      <c r="AE10">
        <f t="shared" si="11"/>
        <v>2.316064451784685E-5</v>
      </c>
      <c r="AF10">
        <f t="shared" si="12"/>
        <v>4.8409936423419807E-5</v>
      </c>
      <c r="AG10">
        <f t="shared" si="13"/>
        <v>3.4284011907191994E-5</v>
      </c>
      <c r="AH10">
        <f t="shared" si="14"/>
        <v>2.2307926606921463E-5</v>
      </c>
      <c r="AI10">
        <f t="shared" si="15"/>
        <v>4.5089027097450573E-5</v>
      </c>
      <c r="AJ10">
        <f t="shared" si="16"/>
        <v>4.0127247384739013E-5</v>
      </c>
    </row>
  </sheetData>
  <conditionalFormatting sqref="T2:AJ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{0DAF2EA1-D7CE-5F47-A605-4790FE65A577}</x14:id>
        </ext>
      </extLst>
    </cfRule>
  </conditionalFormatting>
  <conditionalFormatting sqref="T3:AJ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{85DDBB2E-5E3B-234F-941B-629D72AD996C}</x14:id>
        </ext>
      </extLst>
    </cfRule>
  </conditionalFormatting>
  <conditionalFormatting sqref="T4:AJ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{A0536A63-A2F8-F849-A2DE-A781C3CA55B2}</x14:id>
        </ext>
      </extLst>
    </cfRule>
  </conditionalFormatting>
  <conditionalFormatting sqref="T5:AJ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{8F95F1F3-8AD8-DE47-8898-65A2AB6000A4}</x14:id>
        </ext>
      </extLst>
    </cfRule>
  </conditionalFormatting>
  <conditionalFormatting sqref="T6:AJ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{17DCB6A6-C92B-2543-BAC9-9BDFDD80C2A2}</x14:id>
        </ext>
      </extLst>
    </cfRule>
  </conditionalFormatting>
  <conditionalFormatting sqref="T7:AJ7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{CF4F49C8-642E-4D4E-B0F4-D04609FDDDBD}</x14:id>
        </ext>
      </extLst>
    </cfRule>
  </conditionalFormatting>
  <conditionalFormatting sqref="T8:AJ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{2C55CAB4-AA2F-7344-9994-3329EE5E8285}</x14:id>
        </ext>
      </extLst>
    </cfRule>
  </conditionalFormatting>
  <conditionalFormatting sqref="T9:AJ9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{8E7C411D-37E9-2C4E-8938-4B207F859B42}</x14:id>
        </ext>
      </extLst>
    </cfRule>
  </conditionalFormatting>
  <conditionalFormatting sqref="T10:AJ10">
    <cfRule type="dataBar" priority="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{7B42E2C6-03BF-284E-A438-432564D18BBC}</x14:id>
        </ext>
      </extLst>
    </cfRule>
  </conditionalFormatting>
  <conditionalFormatting sqref="T9:AJ1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{891B729D-BFC6-436D-BE66-F85C5CF6024A}</x14:id>
        </ext>
      </extLst>
    </cfRule>
  </conditionalFormatting>
  <conditionalFormatting sqref="T2:AJ1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{3C230736-2B0E-FC4C-AE39-92D0C3789A7A}</x14:id>
        </ext>
      </extLst>
    </cfRule>
  </conditionalFormatting>
  <conditionalFormatting sqref="T5:AJ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{18643955-6417-423E-9B9A-D6C205CD16AC}</x14:id>
        </ext>
      </extLst>
    </cfRule>
  </conditionalFormatting>
  <conditionalFormatting sqref="T2:AJ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{10EDC308-870C-4BA6-A61D-2385DFD4F851}</x14:id>
        </ext>
      </extLst>
    </cfRule>
  </conditionalFormatting>
  <pageMargins left="0.75" right="0.75" top="1" bottom="1" header="0.5" footer="0.5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AF2EA1-D7CE-5F47-A605-4790FE65A5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T2:AJ2</xm:sqref>
        </x14:conditionalFormatting>
        <x14:conditionalFormatting xmlns:xm="http://schemas.microsoft.com/office/excel/2006/main">
          <x14:cfRule type="dataBar" id="{85DDBB2E-5E3B-234F-941B-629D72AD99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T3:AJ3</xm:sqref>
        </x14:conditionalFormatting>
        <x14:conditionalFormatting xmlns:xm="http://schemas.microsoft.com/office/excel/2006/main">
          <x14:cfRule type="dataBar" id="{A0536A63-A2F8-F849-A2DE-A781C3CA55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T4:AJ4</xm:sqref>
        </x14:conditionalFormatting>
        <x14:conditionalFormatting xmlns:xm="http://schemas.microsoft.com/office/excel/2006/main">
          <x14:cfRule type="dataBar" id="{8F95F1F3-8AD8-DE47-8898-65A2AB6000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T5:AJ5</xm:sqref>
        </x14:conditionalFormatting>
        <x14:conditionalFormatting xmlns:xm="http://schemas.microsoft.com/office/excel/2006/main">
          <x14:cfRule type="dataBar" id="{17DCB6A6-C92B-2543-BAC9-9BDFDD80C2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T6:AJ6</xm:sqref>
        </x14:conditionalFormatting>
        <x14:conditionalFormatting xmlns:xm="http://schemas.microsoft.com/office/excel/2006/main">
          <x14:cfRule type="dataBar" id="{CF4F49C8-642E-4D4E-B0F4-D04609FDDD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T7:AJ7</xm:sqref>
        </x14:conditionalFormatting>
        <x14:conditionalFormatting xmlns:xm="http://schemas.microsoft.com/office/excel/2006/main">
          <x14:cfRule type="dataBar" id="{2C55CAB4-AA2F-7344-9994-3329EE5E82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T8:AJ8</xm:sqref>
        </x14:conditionalFormatting>
        <x14:conditionalFormatting xmlns:xm="http://schemas.microsoft.com/office/excel/2006/main">
          <x14:cfRule type="dataBar" id="{8E7C411D-37E9-2C4E-8938-4B207F859B4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T9:AJ9</xm:sqref>
        </x14:conditionalFormatting>
        <x14:conditionalFormatting xmlns:xm="http://schemas.microsoft.com/office/excel/2006/main">
          <x14:cfRule type="dataBar" id="{7B42E2C6-03BF-284E-A438-432564D18BB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T10:AJ10</xm:sqref>
        </x14:conditionalFormatting>
        <x14:conditionalFormatting xmlns:xm="http://schemas.microsoft.com/office/excel/2006/main">
          <x14:cfRule type="dataBar" id="{891B729D-BFC6-436D-BE66-F85C5CF60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T9:AJ10</xm:sqref>
        </x14:conditionalFormatting>
        <x14:conditionalFormatting xmlns:xm="http://schemas.microsoft.com/office/excel/2006/main">
          <x14:cfRule type="dataBar" id="{3C230736-2B0E-FC4C-AE39-92D0C3789A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T2:AJ10</xm:sqref>
        </x14:conditionalFormatting>
        <x14:conditionalFormatting xmlns:xm="http://schemas.microsoft.com/office/excel/2006/main">
          <x14:cfRule type="dataBar" id="{18643955-6417-423E-9B9A-D6C205CD16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T5:AJ8</xm:sqref>
        </x14:conditionalFormatting>
        <x14:conditionalFormatting xmlns:xm="http://schemas.microsoft.com/office/excel/2006/main">
          <x14:cfRule type="dataBar" id="{10EDC308-870C-4BA6-A61D-2385DFD4F8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T2:AJ4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workbookViewId="0">
      <selection activeCell="C19" sqref="C19"/>
    </sheetView>
  </sheetViews>
  <sheetFormatPr defaultColWidth="11" defaultRowHeight="15.75" x14ac:dyDescent="0.25"/>
  <cols>
    <col min="1" max="1" width="43.375" customWidth="1"/>
    <col min="2" max="2" width="14.25" customWidth="1"/>
    <col min="3" max="3" width="67.75" customWidth="1"/>
    <col min="4" max="7" width="11" bestFit="1" customWidth="1"/>
  </cols>
  <sheetData>
    <row r="1" spans="1:20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s="7" t="s">
        <v>30</v>
      </c>
      <c r="L1" t="s">
        <v>31</v>
      </c>
      <c r="M1" s="7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</row>
    <row r="2" spans="1:20" x14ac:dyDescent="0.25">
      <c r="A2" t="s">
        <v>105</v>
      </c>
      <c r="B2">
        <v>3300032829</v>
      </c>
      <c r="C2" t="s">
        <v>106</v>
      </c>
      <c r="D2">
        <v>475</v>
      </c>
      <c r="E2">
        <v>458173</v>
      </c>
      <c r="F2">
        <v>0.55000000000000004</v>
      </c>
      <c r="G2">
        <v>28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54</v>
      </c>
      <c r="O2">
        <v>0.77</v>
      </c>
      <c r="P2" t="s">
        <v>49</v>
      </c>
      <c r="Q2" t="s">
        <v>50</v>
      </c>
      <c r="R2" t="s">
        <v>51</v>
      </c>
      <c r="S2" t="s">
        <v>52</v>
      </c>
    </row>
    <row r="3" spans="1:20" x14ac:dyDescent="0.25">
      <c r="A3" t="s">
        <v>134</v>
      </c>
      <c r="B3">
        <v>3300032893</v>
      </c>
      <c r="C3" t="s">
        <v>135</v>
      </c>
      <c r="D3">
        <v>148</v>
      </c>
      <c r="E3">
        <v>118093</v>
      </c>
      <c r="F3">
        <v>0.56999999999999995</v>
      </c>
      <c r="G3">
        <v>69</v>
      </c>
      <c r="H3" t="s">
        <v>42</v>
      </c>
      <c r="I3" t="s">
        <v>43</v>
      </c>
      <c r="J3" t="s">
        <v>44</v>
      </c>
      <c r="K3" t="s">
        <v>45</v>
      </c>
      <c r="L3" t="s">
        <v>46</v>
      </c>
      <c r="M3" t="s">
        <v>47</v>
      </c>
      <c r="N3" t="s">
        <v>54</v>
      </c>
      <c r="O3">
        <v>0.84</v>
      </c>
      <c r="P3" t="s">
        <v>49</v>
      </c>
      <c r="Q3" t="s">
        <v>50</v>
      </c>
      <c r="R3" t="s">
        <v>51</v>
      </c>
      <c r="S3" t="s">
        <v>52</v>
      </c>
    </row>
    <row r="4" spans="1:20" x14ac:dyDescent="0.25">
      <c r="A4" t="s">
        <v>142</v>
      </c>
      <c r="B4">
        <v>3300032897</v>
      </c>
      <c r="C4" t="s">
        <v>143</v>
      </c>
      <c r="D4">
        <v>60</v>
      </c>
      <c r="E4">
        <v>47613</v>
      </c>
      <c r="F4">
        <v>0.56999999999999995</v>
      </c>
      <c r="G4">
        <v>17</v>
      </c>
      <c r="H4" t="s">
        <v>42</v>
      </c>
      <c r="I4" t="s">
        <v>43</v>
      </c>
      <c r="J4" t="s">
        <v>44</v>
      </c>
      <c r="K4" t="s">
        <v>62</v>
      </c>
      <c r="L4" t="s">
        <v>63</v>
      </c>
      <c r="M4" t="s">
        <v>64</v>
      </c>
      <c r="N4" t="s">
        <v>65</v>
      </c>
      <c r="O4">
        <v>0.87</v>
      </c>
      <c r="P4" t="s">
        <v>49</v>
      </c>
      <c r="Q4" t="s">
        <v>50</v>
      </c>
      <c r="R4" t="s">
        <v>51</v>
      </c>
      <c r="S4" t="s">
        <v>52</v>
      </c>
    </row>
    <row r="5" spans="1:20" x14ac:dyDescent="0.25">
      <c r="A5" t="s">
        <v>107</v>
      </c>
      <c r="B5">
        <v>3300032829</v>
      </c>
      <c r="C5" t="s">
        <v>106</v>
      </c>
      <c r="D5">
        <v>29</v>
      </c>
      <c r="E5">
        <v>30634</v>
      </c>
      <c r="F5">
        <v>0.52</v>
      </c>
      <c r="G5">
        <v>33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O5">
        <v>0.72</v>
      </c>
      <c r="P5" t="s">
        <v>49</v>
      </c>
      <c r="Q5" t="s">
        <v>50</v>
      </c>
      <c r="R5" t="s">
        <v>51</v>
      </c>
      <c r="S5" t="s">
        <v>52</v>
      </c>
    </row>
    <row r="6" spans="1:20" x14ac:dyDescent="0.25">
      <c r="A6" t="s">
        <v>144</v>
      </c>
      <c r="B6">
        <v>3300032897</v>
      </c>
      <c r="C6" t="s">
        <v>143</v>
      </c>
      <c r="D6">
        <v>29</v>
      </c>
      <c r="E6">
        <v>27854</v>
      </c>
      <c r="F6">
        <v>0.53</v>
      </c>
      <c r="G6">
        <v>20</v>
      </c>
      <c r="H6" t="s">
        <v>42</v>
      </c>
      <c r="I6" t="s">
        <v>43</v>
      </c>
      <c r="J6" t="s">
        <v>44</v>
      </c>
      <c r="K6" t="s">
        <v>45</v>
      </c>
      <c r="O6">
        <v>0.66</v>
      </c>
      <c r="P6" t="s">
        <v>49</v>
      </c>
      <c r="Q6" t="s">
        <v>50</v>
      </c>
      <c r="R6" t="s">
        <v>51</v>
      </c>
      <c r="S6" t="s">
        <v>52</v>
      </c>
    </row>
    <row r="7" spans="1:20" x14ac:dyDescent="0.25">
      <c r="A7" t="s">
        <v>145</v>
      </c>
      <c r="B7">
        <v>3300032897</v>
      </c>
      <c r="C7" t="s">
        <v>143</v>
      </c>
      <c r="D7">
        <v>26</v>
      </c>
      <c r="E7">
        <v>25488</v>
      </c>
      <c r="F7">
        <v>0.6</v>
      </c>
      <c r="G7">
        <v>12</v>
      </c>
      <c r="H7" t="s">
        <v>42</v>
      </c>
      <c r="I7" t="s">
        <v>43</v>
      </c>
      <c r="J7" t="s">
        <v>113</v>
      </c>
      <c r="K7" t="s">
        <v>114</v>
      </c>
      <c r="L7" t="s">
        <v>115</v>
      </c>
      <c r="M7" t="s">
        <v>116</v>
      </c>
      <c r="N7" t="s">
        <v>117</v>
      </c>
      <c r="O7">
        <v>0.54</v>
      </c>
      <c r="P7" t="s">
        <v>49</v>
      </c>
      <c r="Q7" t="s">
        <v>50</v>
      </c>
      <c r="R7" t="s">
        <v>51</v>
      </c>
      <c r="S7" t="s">
        <v>52</v>
      </c>
    </row>
    <row r="8" spans="1:20" x14ac:dyDescent="0.25">
      <c r="A8" t="s">
        <v>136</v>
      </c>
      <c r="B8">
        <v>3300032893</v>
      </c>
      <c r="C8" t="s">
        <v>135</v>
      </c>
      <c r="D8">
        <v>24</v>
      </c>
      <c r="E8">
        <v>23025</v>
      </c>
      <c r="F8">
        <v>0.54</v>
      </c>
      <c r="G8">
        <v>12</v>
      </c>
      <c r="H8" t="s">
        <v>42</v>
      </c>
      <c r="I8" t="s">
        <v>43</v>
      </c>
      <c r="J8" t="s">
        <v>44</v>
      </c>
      <c r="K8" t="s">
        <v>45</v>
      </c>
      <c r="L8" t="s">
        <v>46</v>
      </c>
      <c r="M8" t="s">
        <v>47</v>
      </c>
      <c r="N8" t="s">
        <v>48</v>
      </c>
      <c r="O8">
        <v>0.67</v>
      </c>
      <c r="P8" t="s">
        <v>49</v>
      </c>
      <c r="Q8" t="s">
        <v>50</v>
      </c>
      <c r="R8" t="s">
        <v>51</v>
      </c>
      <c r="S8" t="s">
        <v>52</v>
      </c>
    </row>
    <row r="9" spans="1:20" x14ac:dyDescent="0.25">
      <c r="A9" t="s">
        <v>146</v>
      </c>
      <c r="B9">
        <v>3300032897</v>
      </c>
      <c r="C9" t="s">
        <v>143</v>
      </c>
      <c r="D9">
        <v>20</v>
      </c>
      <c r="E9">
        <v>18566</v>
      </c>
      <c r="F9">
        <v>0.63</v>
      </c>
      <c r="G9">
        <v>25</v>
      </c>
      <c r="H9" t="s">
        <v>42</v>
      </c>
      <c r="I9" t="s">
        <v>43</v>
      </c>
      <c r="J9" t="s">
        <v>44</v>
      </c>
      <c r="K9" t="s">
        <v>45</v>
      </c>
      <c r="O9">
        <v>0.6</v>
      </c>
      <c r="P9" t="s">
        <v>49</v>
      </c>
      <c r="Q9" t="s">
        <v>50</v>
      </c>
      <c r="R9" t="s">
        <v>51</v>
      </c>
      <c r="S9" t="s">
        <v>52</v>
      </c>
    </row>
    <row r="10" spans="1:20" x14ac:dyDescent="0.25">
      <c r="A10" t="s">
        <v>87</v>
      </c>
      <c r="B10">
        <v>3300032805</v>
      </c>
      <c r="C10" t="s">
        <v>88</v>
      </c>
      <c r="D10">
        <v>18</v>
      </c>
      <c r="E10">
        <v>17257</v>
      </c>
      <c r="F10">
        <v>0.53</v>
      </c>
      <c r="G10">
        <v>9</v>
      </c>
      <c r="H10" t="s">
        <v>42</v>
      </c>
      <c r="I10" t="s">
        <v>43</v>
      </c>
      <c r="O10">
        <v>0.67</v>
      </c>
      <c r="P10" t="s">
        <v>49</v>
      </c>
      <c r="Q10" t="s">
        <v>50</v>
      </c>
      <c r="R10" t="s">
        <v>51</v>
      </c>
      <c r="S10" t="s">
        <v>52</v>
      </c>
    </row>
    <row r="11" spans="1:20" x14ac:dyDescent="0.25">
      <c r="A11" t="s">
        <v>91</v>
      </c>
      <c r="B11">
        <v>3300032828</v>
      </c>
      <c r="C11" t="s">
        <v>92</v>
      </c>
      <c r="D11">
        <v>19</v>
      </c>
      <c r="E11">
        <v>12974</v>
      </c>
      <c r="F11">
        <v>0.54</v>
      </c>
      <c r="G11">
        <v>15</v>
      </c>
      <c r="H11" t="s">
        <v>42</v>
      </c>
      <c r="I11" t="s">
        <v>43</v>
      </c>
      <c r="J11" t="s">
        <v>44</v>
      </c>
      <c r="K11" t="s">
        <v>45</v>
      </c>
      <c r="L11" t="s">
        <v>46</v>
      </c>
      <c r="M11" t="s">
        <v>47</v>
      </c>
      <c r="N11" t="s">
        <v>48</v>
      </c>
      <c r="O11">
        <v>0.57999999999999996</v>
      </c>
      <c r="P11" t="s">
        <v>49</v>
      </c>
      <c r="Q11" t="s">
        <v>50</v>
      </c>
      <c r="R11" t="s">
        <v>51</v>
      </c>
      <c r="S11" t="s">
        <v>52</v>
      </c>
    </row>
    <row r="12" spans="1:20" x14ac:dyDescent="0.25">
      <c r="A12" t="s">
        <v>89</v>
      </c>
      <c r="B12">
        <v>3300032805</v>
      </c>
      <c r="C12" t="s">
        <v>88</v>
      </c>
      <c r="D12">
        <v>12</v>
      </c>
      <c r="E12">
        <v>10718</v>
      </c>
      <c r="F12">
        <v>0.52</v>
      </c>
      <c r="G12">
        <v>13</v>
      </c>
      <c r="H12" t="s">
        <v>42</v>
      </c>
      <c r="I12" t="s">
        <v>43</v>
      </c>
      <c r="J12" t="s">
        <v>44</v>
      </c>
      <c r="K12" t="s">
        <v>45</v>
      </c>
      <c r="L12" t="s">
        <v>46</v>
      </c>
      <c r="O12">
        <v>0.67</v>
      </c>
      <c r="P12" t="s">
        <v>49</v>
      </c>
      <c r="Q12" t="s">
        <v>50</v>
      </c>
      <c r="R12" t="s">
        <v>51</v>
      </c>
      <c r="S12" t="s">
        <v>52</v>
      </c>
    </row>
    <row r="13" spans="1:20" x14ac:dyDescent="0.25">
      <c r="A13" t="s">
        <v>147</v>
      </c>
      <c r="B13">
        <v>3300032897</v>
      </c>
      <c r="C13" t="s">
        <v>143</v>
      </c>
      <c r="D13">
        <v>13</v>
      </c>
      <c r="E13">
        <v>9860</v>
      </c>
      <c r="F13">
        <v>0.57999999999999996</v>
      </c>
      <c r="G13">
        <v>18</v>
      </c>
      <c r="H13" t="s">
        <v>42</v>
      </c>
      <c r="I13" t="s">
        <v>43</v>
      </c>
      <c r="J13" t="s">
        <v>44</v>
      </c>
      <c r="K13" t="s">
        <v>45</v>
      </c>
      <c r="L13" t="s">
        <v>46</v>
      </c>
      <c r="M13" t="s">
        <v>47</v>
      </c>
      <c r="O13">
        <v>0.69</v>
      </c>
      <c r="P13" t="s">
        <v>49</v>
      </c>
      <c r="Q13" t="s">
        <v>50</v>
      </c>
      <c r="R13" t="s">
        <v>51</v>
      </c>
      <c r="S13" t="s">
        <v>52</v>
      </c>
    </row>
    <row r="14" spans="1:20" x14ac:dyDescent="0.25">
      <c r="A14" t="s">
        <v>129</v>
      </c>
      <c r="B14">
        <v>3300032892</v>
      </c>
      <c r="C14" t="s">
        <v>130</v>
      </c>
      <c r="D14">
        <v>6</v>
      </c>
      <c r="E14">
        <v>7744</v>
      </c>
      <c r="F14">
        <v>0.56000000000000005</v>
      </c>
      <c r="G14">
        <v>16</v>
      </c>
      <c r="H14" t="s">
        <v>42</v>
      </c>
      <c r="I14" t="s">
        <v>43</v>
      </c>
      <c r="J14" t="s">
        <v>44</v>
      </c>
      <c r="K14" t="s">
        <v>77</v>
      </c>
      <c r="L14" t="s">
        <v>78</v>
      </c>
      <c r="M14" t="s">
        <v>79</v>
      </c>
      <c r="N14" t="s">
        <v>80</v>
      </c>
      <c r="O14">
        <v>1</v>
      </c>
      <c r="P14" t="s">
        <v>49</v>
      </c>
      <c r="Q14" t="s">
        <v>50</v>
      </c>
      <c r="R14" t="s">
        <v>51</v>
      </c>
      <c r="S14" t="s">
        <v>52</v>
      </c>
    </row>
    <row r="15" spans="1:20" x14ac:dyDescent="0.25">
      <c r="A15" t="s">
        <v>70</v>
      </c>
      <c r="B15">
        <v>3300032783</v>
      </c>
      <c r="C15" t="s">
        <v>71</v>
      </c>
      <c r="D15">
        <v>8</v>
      </c>
      <c r="E15">
        <v>7165</v>
      </c>
      <c r="F15">
        <v>0.62</v>
      </c>
      <c r="G15">
        <v>15</v>
      </c>
      <c r="H15" t="s">
        <v>42</v>
      </c>
      <c r="I15" t="s">
        <v>43</v>
      </c>
      <c r="J15" t="s">
        <v>44</v>
      </c>
      <c r="K15" t="s">
        <v>45</v>
      </c>
      <c r="L15" t="s">
        <v>72</v>
      </c>
      <c r="O15">
        <v>0.38</v>
      </c>
      <c r="P15" t="s">
        <v>49</v>
      </c>
      <c r="Q15" t="s">
        <v>50</v>
      </c>
      <c r="R15" t="s">
        <v>51</v>
      </c>
      <c r="S15" t="s">
        <v>52</v>
      </c>
    </row>
    <row r="16" spans="1:20" x14ac:dyDescent="0.25">
      <c r="A16" t="s">
        <v>148</v>
      </c>
      <c r="B16">
        <v>3300032897</v>
      </c>
      <c r="C16" t="s">
        <v>143</v>
      </c>
      <c r="D16">
        <v>7</v>
      </c>
      <c r="E16">
        <v>6381</v>
      </c>
      <c r="F16">
        <v>0.54</v>
      </c>
      <c r="G16">
        <v>33</v>
      </c>
      <c r="H16" t="s">
        <v>42</v>
      </c>
      <c r="I16" t="s">
        <v>43</v>
      </c>
      <c r="J16" t="s">
        <v>44</v>
      </c>
      <c r="K16" t="s">
        <v>45</v>
      </c>
      <c r="L16" t="s">
        <v>46</v>
      </c>
      <c r="M16" t="s">
        <v>47</v>
      </c>
      <c r="N16" t="s">
        <v>48</v>
      </c>
      <c r="O16">
        <v>0.71</v>
      </c>
      <c r="P16" t="s">
        <v>49</v>
      </c>
      <c r="Q16" t="s">
        <v>50</v>
      </c>
      <c r="R16" t="s">
        <v>51</v>
      </c>
      <c r="S16" t="s">
        <v>52</v>
      </c>
    </row>
    <row r="17" spans="1:19" x14ac:dyDescent="0.25">
      <c r="A17" t="s">
        <v>149</v>
      </c>
      <c r="B17">
        <v>3300032897</v>
      </c>
      <c r="C17" t="s">
        <v>143</v>
      </c>
      <c r="D17">
        <v>5</v>
      </c>
      <c r="E17">
        <v>4756</v>
      </c>
      <c r="F17">
        <v>0.56999999999999995</v>
      </c>
      <c r="G17">
        <v>12</v>
      </c>
      <c r="H17" t="s">
        <v>42</v>
      </c>
      <c r="I17" t="s">
        <v>43</v>
      </c>
      <c r="J17" t="s">
        <v>44</v>
      </c>
      <c r="K17" t="s">
        <v>45</v>
      </c>
      <c r="L17" t="s">
        <v>46</v>
      </c>
      <c r="M17" t="s">
        <v>47</v>
      </c>
      <c r="N17" t="s">
        <v>54</v>
      </c>
      <c r="O17">
        <v>0.6</v>
      </c>
      <c r="P17" t="s">
        <v>49</v>
      </c>
      <c r="Q17" t="s">
        <v>50</v>
      </c>
      <c r="R17" t="s">
        <v>51</v>
      </c>
      <c r="S17" t="s">
        <v>52</v>
      </c>
    </row>
    <row r="18" spans="1:19" x14ac:dyDescent="0.25">
      <c r="A18" t="s">
        <v>150</v>
      </c>
      <c r="B18">
        <v>3300032897</v>
      </c>
      <c r="C18" t="s">
        <v>143</v>
      </c>
      <c r="D18">
        <v>6</v>
      </c>
      <c r="E18">
        <v>4197</v>
      </c>
      <c r="F18">
        <v>0.53</v>
      </c>
      <c r="G18">
        <v>10</v>
      </c>
      <c r="H18" t="s">
        <v>42</v>
      </c>
      <c r="I18" t="s">
        <v>43</v>
      </c>
      <c r="J18" t="s">
        <v>44</v>
      </c>
      <c r="K18" t="s">
        <v>45</v>
      </c>
      <c r="L18" t="s">
        <v>46</v>
      </c>
      <c r="M18" t="s">
        <v>47</v>
      </c>
      <c r="N18" t="s">
        <v>54</v>
      </c>
      <c r="O18">
        <v>0.67</v>
      </c>
      <c r="P18" t="s">
        <v>49</v>
      </c>
      <c r="Q18" t="s">
        <v>50</v>
      </c>
      <c r="R18" t="s">
        <v>51</v>
      </c>
      <c r="S18" t="s">
        <v>52</v>
      </c>
    </row>
    <row r="19" spans="1:19" x14ac:dyDescent="0.25">
      <c r="A19" t="s">
        <v>108</v>
      </c>
      <c r="B19">
        <v>3300032829</v>
      </c>
      <c r="C19" t="s">
        <v>106</v>
      </c>
      <c r="D19">
        <v>6</v>
      </c>
      <c r="E19">
        <v>4173</v>
      </c>
      <c r="F19">
        <v>0.55000000000000004</v>
      </c>
      <c r="G19">
        <v>20</v>
      </c>
      <c r="H19" t="s">
        <v>42</v>
      </c>
      <c r="I19" t="s">
        <v>43</v>
      </c>
      <c r="J19" t="s">
        <v>44</v>
      </c>
      <c r="K19" t="s">
        <v>62</v>
      </c>
      <c r="L19" t="s">
        <v>63</v>
      </c>
      <c r="M19" t="s">
        <v>64</v>
      </c>
      <c r="N19" t="s">
        <v>65</v>
      </c>
      <c r="O19">
        <v>0.83</v>
      </c>
      <c r="P19" t="s">
        <v>49</v>
      </c>
      <c r="Q19" t="s">
        <v>50</v>
      </c>
      <c r="R19" t="s">
        <v>51</v>
      </c>
      <c r="S19" t="s">
        <v>52</v>
      </c>
    </row>
    <row r="20" spans="1:19" x14ac:dyDescent="0.25">
      <c r="A20" t="s">
        <v>40</v>
      </c>
      <c r="B20">
        <v>3300032770</v>
      </c>
      <c r="C20" t="s">
        <v>41</v>
      </c>
      <c r="D20">
        <v>4</v>
      </c>
      <c r="E20">
        <v>4001</v>
      </c>
      <c r="F20">
        <v>0.59</v>
      </c>
      <c r="G20">
        <v>8</v>
      </c>
      <c r="H20" t="s">
        <v>42</v>
      </c>
      <c r="I20" t="s">
        <v>43</v>
      </c>
      <c r="J20" t="s">
        <v>44</v>
      </c>
      <c r="K20" t="s">
        <v>45</v>
      </c>
      <c r="L20" t="s">
        <v>46</v>
      </c>
      <c r="M20" t="s">
        <v>47</v>
      </c>
      <c r="N20" t="s">
        <v>48</v>
      </c>
      <c r="O20">
        <v>1</v>
      </c>
      <c r="P20" t="s">
        <v>49</v>
      </c>
      <c r="Q20" t="s">
        <v>50</v>
      </c>
      <c r="R20" t="s">
        <v>51</v>
      </c>
      <c r="S20" t="s">
        <v>52</v>
      </c>
    </row>
    <row r="21" spans="1:19" x14ac:dyDescent="0.25">
      <c r="A21" t="s">
        <v>109</v>
      </c>
      <c r="B21">
        <v>3300032829</v>
      </c>
      <c r="C21" t="s">
        <v>106</v>
      </c>
      <c r="D21">
        <v>4</v>
      </c>
      <c r="E21">
        <v>3646</v>
      </c>
      <c r="F21">
        <v>0.62</v>
      </c>
      <c r="G21">
        <v>109</v>
      </c>
      <c r="H21" t="s">
        <v>42</v>
      </c>
      <c r="I21" t="s">
        <v>43</v>
      </c>
      <c r="J21" t="s">
        <v>44</v>
      </c>
      <c r="K21" t="s">
        <v>45</v>
      </c>
      <c r="L21" t="s">
        <v>46</v>
      </c>
      <c r="O21">
        <v>0.75</v>
      </c>
      <c r="P21" t="s">
        <v>49</v>
      </c>
      <c r="Q21" t="s">
        <v>50</v>
      </c>
      <c r="R21" t="s">
        <v>51</v>
      </c>
      <c r="S21" t="s">
        <v>52</v>
      </c>
    </row>
    <row r="22" spans="1:19" x14ac:dyDescent="0.25">
      <c r="A22" t="s">
        <v>151</v>
      </c>
      <c r="B22">
        <v>3300032897</v>
      </c>
      <c r="C22" t="s">
        <v>143</v>
      </c>
      <c r="D22">
        <v>3</v>
      </c>
      <c r="E22">
        <v>3588</v>
      </c>
      <c r="F22">
        <v>0.5</v>
      </c>
      <c r="G22">
        <v>6</v>
      </c>
      <c r="H22" t="s">
        <v>42</v>
      </c>
      <c r="I22" t="s">
        <v>43</v>
      </c>
      <c r="O22">
        <v>1</v>
      </c>
      <c r="P22" t="s">
        <v>49</v>
      </c>
      <c r="Q22" t="s">
        <v>50</v>
      </c>
      <c r="R22" t="s">
        <v>51</v>
      </c>
      <c r="S22" t="s">
        <v>52</v>
      </c>
    </row>
    <row r="23" spans="1:19" s="8" customFormat="1" x14ac:dyDescent="0.25">
      <c r="A23" s="8" t="s">
        <v>110</v>
      </c>
      <c r="B23" s="8">
        <v>3300032829</v>
      </c>
      <c r="C23" s="8" t="s">
        <v>106</v>
      </c>
      <c r="D23" s="8">
        <v>9</v>
      </c>
      <c r="E23" s="8">
        <v>3548</v>
      </c>
      <c r="F23" s="8">
        <v>0.54</v>
      </c>
      <c r="G23" s="8">
        <v>7</v>
      </c>
      <c r="P23" s="8" t="s">
        <v>49</v>
      </c>
      <c r="Q23" s="8" t="s">
        <v>50</v>
      </c>
      <c r="R23" s="8" t="s">
        <v>51</v>
      </c>
      <c r="S23" s="8" t="s">
        <v>52</v>
      </c>
    </row>
    <row r="24" spans="1:19" x14ac:dyDescent="0.25">
      <c r="A24" t="s">
        <v>111</v>
      </c>
      <c r="B24">
        <v>3300032829</v>
      </c>
      <c r="C24" t="s">
        <v>106</v>
      </c>
      <c r="D24">
        <v>3</v>
      </c>
      <c r="E24">
        <v>3406</v>
      </c>
      <c r="F24">
        <v>0.57999999999999996</v>
      </c>
      <c r="G24">
        <v>12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t="s">
        <v>47</v>
      </c>
      <c r="N24" t="s">
        <v>54</v>
      </c>
      <c r="O24">
        <v>0.67</v>
      </c>
      <c r="P24" t="s">
        <v>49</v>
      </c>
      <c r="Q24" t="s">
        <v>50</v>
      </c>
      <c r="R24" t="s">
        <v>51</v>
      </c>
      <c r="S24" t="s">
        <v>52</v>
      </c>
    </row>
    <row r="25" spans="1:19" x14ac:dyDescent="0.25">
      <c r="A25" t="s">
        <v>73</v>
      </c>
      <c r="B25">
        <v>3300032783</v>
      </c>
      <c r="C25" t="s">
        <v>71</v>
      </c>
      <c r="D25">
        <v>4</v>
      </c>
      <c r="E25">
        <v>3318</v>
      </c>
      <c r="F25">
        <v>0.56999999999999995</v>
      </c>
      <c r="G25">
        <v>12</v>
      </c>
      <c r="H25" t="s">
        <v>42</v>
      </c>
      <c r="I25" t="s">
        <v>43</v>
      </c>
      <c r="J25" t="s">
        <v>44</v>
      </c>
      <c r="K25" t="s">
        <v>45</v>
      </c>
      <c r="L25" t="s">
        <v>46</v>
      </c>
      <c r="M25" t="s">
        <v>47</v>
      </c>
      <c r="N25" t="s">
        <v>48</v>
      </c>
      <c r="O25">
        <v>0.75</v>
      </c>
      <c r="P25" t="s">
        <v>49</v>
      </c>
      <c r="Q25" t="s">
        <v>50</v>
      </c>
      <c r="R25" t="s">
        <v>51</v>
      </c>
      <c r="S25" t="s">
        <v>52</v>
      </c>
    </row>
    <row r="26" spans="1:19" x14ac:dyDescent="0.25">
      <c r="A26" t="s">
        <v>53</v>
      </c>
      <c r="B26">
        <v>3300032770</v>
      </c>
      <c r="C26" t="s">
        <v>41</v>
      </c>
      <c r="D26">
        <v>5</v>
      </c>
      <c r="E26">
        <v>3261</v>
      </c>
      <c r="F26">
        <v>0.57999999999999996</v>
      </c>
      <c r="G26">
        <v>13</v>
      </c>
      <c r="H26" t="s">
        <v>42</v>
      </c>
      <c r="I26" t="s">
        <v>43</v>
      </c>
      <c r="J26" t="s">
        <v>44</v>
      </c>
      <c r="K26" t="s">
        <v>45</v>
      </c>
      <c r="L26" t="s">
        <v>46</v>
      </c>
      <c r="M26" t="s">
        <v>47</v>
      </c>
      <c r="N26" t="s">
        <v>54</v>
      </c>
      <c r="O26">
        <v>0.8</v>
      </c>
      <c r="P26" t="s">
        <v>49</v>
      </c>
      <c r="Q26" t="s">
        <v>50</v>
      </c>
      <c r="R26" t="s">
        <v>51</v>
      </c>
      <c r="S26" t="s">
        <v>52</v>
      </c>
    </row>
    <row r="27" spans="1:19" x14ac:dyDescent="0.25">
      <c r="A27" t="s">
        <v>112</v>
      </c>
      <c r="B27">
        <v>3300032829</v>
      </c>
      <c r="C27" t="s">
        <v>106</v>
      </c>
      <c r="D27">
        <v>4</v>
      </c>
      <c r="E27">
        <v>3224</v>
      </c>
      <c r="F27">
        <v>0.62</v>
      </c>
      <c r="G27">
        <v>12</v>
      </c>
      <c r="H27" t="s">
        <v>42</v>
      </c>
      <c r="I27" t="s">
        <v>43</v>
      </c>
      <c r="J27" t="s">
        <v>113</v>
      </c>
      <c r="K27" t="s">
        <v>114</v>
      </c>
      <c r="L27" t="s">
        <v>115</v>
      </c>
      <c r="M27" t="s">
        <v>116</v>
      </c>
      <c r="N27" t="s">
        <v>117</v>
      </c>
      <c r="O27">
        <v>1</v>
      </c>
      <c r="P27" t="s">
        <v>49</v>
      </c>
      <c r="Q27" t="s">
        <v>50</v>
      </c>
      <c r="R27" t="s">
        <v>51</v>
      </c>
      <c r="S27" t="s">
        <v>52</v>
      </c>
    </row>
    <row r="28" spans="1:19" x14ac:dyDescent="0.25">
      <c r="A28" t="s">
        <v>74</v>
      </c>
      <c r="B28">
        <v>3300032783</v>
      </c>
      <c r="C28" t="s">
        <v>71</v>
      </c>
      <c r="D28">
        <v>5</v>
      </c>
      <c r="E28">
        <v>3186</v>
      </c>
      <c r="F28">
        <v>0.56999999999999995</v>
      </c>
      <c r="G28">
        <v>10</v>
      </c>
      <c r="H28" t="s">
        <v>42</v>
      </c>
      <c r="I28" t="s">
        <v>43</v>
      </c>
      <c r="J28" t="s">
        <v>44</v>
      </c>
      <c r="K28" t="s">
        <v>45</v>
      </c>
      <c r="L28" t="s">
        <v>46</v>
      </c>
      <c r="M28" t="s">
        <v>47</v>
      </c>
      <c r="N28" t="s">
        <v>54</v>
      </c>
      <c r="O28">
        <v>1</v>
      </c>
      <c r="P28" t="s">
        <v>49</v>
      </c>
      <c r="Q28" t="s">
        <v>50</v>
      </c>
      <c r="R28" t="s">
        <v>51</v>
      </c>
      <c r="S28" t="s">
        <v>52</v>
      </c>
    </row>
    <row r="29" spans="1:19" x14ac:dyDescent="0.25">
      <c r="A29" t="s">
        <v>152</v>
      </c>
      <c r="B29">
        <v>3300032897</v>
      </c>
      <c r="C29" t="s">
        <v>143</v>
      </c>
      <c r="D29">
        <v>5</v>
      </c>
      <c r="E29">
        <v>3160</v>
      </c>
      <c r="F29">
        <v>0.57999999999999996</v>
      </c>
      <c r="G29">
        <v>8</v>
      </c>
      <c r="H29" t="s">
        <v>42</v>
      </c>
      <c r="I29" t="s">
        <v>43</v>
      </c>
      <c r="J29" t="s">
        <v>44</v>
      </c>
      <c r="K29" t="s">
        <v>45</v>
      </c>
      <c r="L29" t="s">
        <v>46</v>
      </c>
      <c r="M29" t="s">
        <v>47</v>
      </c>
      <c r="N29" t="s">
        <v>48</v>
      </c>
      <c r="O29">
        <v>0.6</v>
      </c>
      <c r="P29" t="s">
        <v>49</v>
      </c>
      <c r="Q29" t="s">
        <v>50</v>
      </c>
      <c r="R29" t="s">
        <v>51</v>
      </c>
      <c r="S29" t="s">
        <v>52</v>
      </c>
    </row>
    <row r="30" spans="1:19" x14ac:dyDescent="0.25">
      <c r="A30" t="s">
        <v>137</v>
      </c>
      <c r="B30">
        <v>3300032893</v>
      </c>
      <c r="C30" t="s">
        <v>135</v>
      </c>
      <c r="D30">
        <v>5</v>
      </c>
      <c r="E30">
        <v>3114</v>
      </c>
      <c r="F30">
        <v>0.63</v>
      </c>
      <c r="G30">
        <v>11</v>
      </c>
      <c r="H30" t="s">
        <v>42</v>
      </c>
      <c r="I30" t="s">
        <v>43</v>
      </c>
      <c r="J30" t="s">
        <v>44</v>
      </c>
      <c r="K30" t="s">
        <v>45</v>
      </c>
      <c r="O30">
        <v>0.8</v>
      </c>
      <c r="P30" t="s">
        <v>49</v>
      </c>
      <c r="Q30" t="s">
        <v>50</v>
      </c>
      <c r="R30" t="s">
        <v>51</v>
      </c>
      <c r="S30" t="s">
        <v>52</v>
      </c>
    </row>
    <row r="31" spans="1:19" x14ac:dyDescent="0.25">
      <c r="A31" t="s">
        <v>75</v>
      </c>
      <c r="B31">
        <v>3300032783</v>
      </c>
      <c r="C31" t="s">
        <v>71</v>
      </c>
      <c r="D31">
        <v>4</v>
      </c>
      <c r="E31">
        <v>3064</v>
      </c>
      <c r="F31">
        <v>0.57999999999999996</v>
      </c>
      <c r="G31">
        <v>11</v>
      </c>
      <c r="H31" t="s">
        <v>42</v>
      </c>
      <c r="I31" t="s">
        <v>43</v>
      </c>
      <c r="J31" t="s">
        <v>44</v>
      </c>
      <c r="K31" t="s">
        <v>45</v>
      </c>
      <c r="L31" t="s">
        <v>46</v>
      </c>
      <c r="M31" t="s">
        <v>47</v>
      </c>
      <c r="N31" t="s">
        <v>54</v>
      </c>
      <c r="O31">
        <v>0.75</v>
      </c>
      <c r="P31" t="s">
        <v>49</v>
      </c>
      <c r="Q31" t="s">
        <v>50</v>
      </c>
      <c r="R31" t="s">
        <v>51</v>
      </c>
      <c r="S31" t="s">
        <v>52</v>
      </c>
    </row>
    <row r="32" spans="1:19" x14ac:dyDescent="0.25">
      <c r="A32" t="s">
        <v>118</v>
      </c>
      <c r="B32">
        <v>3300032829</v>
      </c>
      <c r="C32" t="s">
        <v>106</v>
      </c>
      <c r="D32">
        <v>5</v>
      </c>
      <c r="E32">
        <v>2995</v>
      </c>
      <c r="F32">
        <v>0.59</v>
      </c>
      <c r="G32">
        <v>16</v>
      </c>
      <c r="H32" t="s">
        <v>42</v>
      </c>
      <c r="I32" t="s">
        <v>43</v>
      </c>
      <c r="J32" t="s">
        <v>44</v>
      </c>
      <c r="K32" t="s">
        <v>45</v>
      </c>
      <c r="L32" t="s">
        <v>46</v>
      </c>
      <c r="M32" t="s">
        <v>47</v>
      </c>
      <c r="N32" t="s">
        <v>48</v>
      </c>
      <c r="O32">
        <v>0.8</v>
      </c>
      <c r="P32" t="s">
        <v>49</v>
      </c>
      <c r="Q32" t="s">
        <v>50</v>
      </c>
      <c r="R32" t="s">
        <v>51</v>
      </c>
      <c r="S32" t="s">
        <v>52</v>
      </c>
    </row>
    <row r="33" spans="1:19" x14ac:dyDescent="0.25">
      <c r="A33" t="s">
        <v>93</v>
      </c>
      <c r="B33">
        <v>3300032828</v>
      </c>
      <c r="C33" t="s">
        <v>92</v>
      </c>
      <c r="D33">
        <v>4</v>
      </c>
      <c r="E33">
        <v>2939</v>
      </c>
      <c r="F33">
        <v>0.57999999999999996</v>
      </c>
      <c r="G33">
        <v>22</v>
      </c>
      <c r="H33" t="s">
        <v>42</v>
      </c>
      <c r="I33" t="s">
        <v>43</v>
      </c>
      <c r="J33" t="s">
        <v>44</v>
      </c>
      <c r="K33" t="s">
        <v>45</v>
      </c>
      <c r="L33" t="s">
        <v>46</v>
      </c>
      <c r="M33" t="s">
        <v>47</v>
      </c>
      <c r="N33" t="s">
        <v>54</v>
      </c>
      <c r="O33">
        <v>0.75</v>
      </c>
      <c r="P33" t="s">
        <v>49</v>
      </c>
      <c r="Q33" t="s">
        <v>50</v>
      </c>
      <c r="R33" t="s">
        <v>51</v>
      </c>
      <c r="S33" t="s">
        <v>52</v>
      </c>
    </row>
    <row r="34" spans="1:19" x14ac:dyDescent="0.25">
      <c r="A34" t="s">
        <v>153</v>
      </c>
      <c r="B34">
        <v>3300032897</v>
      </c>
      <c r="C34" t="s">
        <v>143</v>
      </c>
      <c r="D34">
        <v>4</v>
      </c>
      <c r="E34">
        <v>2892</v>
      </c>
      <c r="F34">
        <v>0.55000000000000004</v>
      </c>
      <c r="G34">
        <v>10</v>
      </c>
      <c r="H34" t="s">
        <v>42</v>
      </c>
      <c r="I34" t="s">
        <v>43</v>
      </c>
      <c r="J34" t="s">
        <v>44</v>
      </c>
      <c r="K34" t="s">
        <v>45</v>
      </c>
      <c r="L34" t="s">
        <v>46</v>
      </c>
      <c r="M34" t="s">
        <v>47</v>
      </c>
      <c r="N34" t="s">
        <v>48</v>
      </c>
      <c r="O34">
        <v>1</v>
      </c>
      <c r="P34" t="s">
        <v>49</v>
      </c>
      <c r="Q34" t="s">
        <v>50</v>
      </c>
      <c r="R34" t="s">
        <v>51</v>
      </c>
      <c r="S34" t="s">
        <v>52</v>
      </c>
    </row>
    <row r="35" spans="1:19" x14ac:dyDescent="0.25">
      <c r="A35" t="s">
        <v>138</v>
      </c>
      <c r="B35">
        <v>3300032893</v>
      </c>
      <c r="C35" t="s">
        <v>135</v>
      </c>
      <c r="D35">
        <v>5</v>
      </c>
      <c r="E35">
        <v>2730</v>
      </c>
      <c r="F35">
        <v>0.56000000000000005</v>
      </c>
      <c r="G35">
        <v>16</v>
      </c>
      <c r="H35" t="s">
        <v>42</v>
      </c>
      <c r="I35" t="s">
        <v>43</v>
      </c>
      <c r="J35" t="s">
        <v>44</v>
      </c>
      <c r="K35" t="s">
        <v>62</v>
      </c>
      <c r="L35" t="s">
        <v>63</v>
      </c>
      <c r="M35" t="s">
        <v>64</v>
      </c>
      <c r="N35" t="s">
        <v>65</v>
      </c>
      <c r="O35">
        <v>1</v>
      </c>
      <c r="P35" t="s">
        <v>49</v>
      </c>
      <c r="Q35" t="s">
        <v>50</v>
      </c>
      <c r="R35" t="s">
        <v>51</v>
      </c>
      <c r="S35" t="s">
        <v>52</v>
      </c>
    </row>
    <row r="36" spans="1:19" x14ac:dyDescent="0.25">
      <c r="A36" t="s">
        <v>154</v>
      </c>
      <c r="B36">
        <v>3300032897</v>
      </c>
      <c r="C36" t="s">
        <v>143</v>
      </c>
      <c r="D36">
        <v>3</v>
      </c>
      <c r="E36">
        <v>2708</v>
      </c>
      <c r="F36">
        <v>0.6</v>
      </c>
      <c r="G36">
        <v>15</v>
      </c>
      <c r="H36" t="s">
        <v>42</v>
      </c>
      <c r="I36" t="s">
        <v>43</v>
      </c>
      <c r="J36" t="s">
        <v>44</v>
      </c>
      <c r="K36" t="s">
        <v>45</v>
      </c>
      <c r="L36" t="s">
        <v>46</v>
      </c>
      <c r="M36" t="s">
        <v>47</v>
      </c>
      <c r="N36" t="s">
        <v>48</v>
      </c>
      <c r="O36">
        <v>0.67</v>
      </c>
      <c r="P36" t="s">
        <v>49</v>
      </c>
      <c r="Q36" t="s">
        <v>50</v>
      </c>
      <c r="R36" t="s">
        <v>51</v>
      </c>
      <c r="S36" t="s">
        <v>52</v>
      </c>
    </row>
    <row r="37" spans="1:19" x14ac:dyDescent="0.25">
      <c r="A37" t="s">
        <v>119</v>
      </c>
      <c r="B37">
        <v>3300032829</v>
      </c>
      <c r="C37" t="s">
        <v>106</v>
      </c>
      <c r="D37">
        <v>5</v>
      </c>
      <c r="E37">
        <v>2635</v>
      </c>
      <c r="F37">
        <v>0.62</v>
      </c>
      <c r="G37">
        <v>25</v>
      </c>
      <c r="H37" t="s">
        <v>42</v>
      </c>
      <c r="I37" t="s">
        <v>43</v>
      </c>
      <c r="J37" t="s">
        <v>44</v>
      </c>
      <c r="K37" t="s">
        <v>45</v>
      </c>
      <c r="L37" t="s">
        <v>46</v>
      </c>
      <c r="O37">
        <v>0.6</v>
      </c>
      <c r="P37" t="s">
        <v>49</v>
      </c>
      <c r="Q37" t="s">
        <v>50</v>
      </c>
      <c r="R37" t="s">
        <v>51</v>
      </c>
      <c r="S37" t="s">
        <v>52</v>
      </c>
    </row>
    <row r="38" spans="1:19" x14ac:dyDescent="0.25">
      <c r="A38" t="s">
        <v>139</v>
      </c>
      <c r="B38">
        <v>3300032893</v>
      </c>
      <c r="C38" t="s">
        <v>135</v>
      </c>
      <c r="D38">
        <v>4</v>
      </c>
      <c r="E38">
        <v>2585</v>
      </c>
      <c r="F38">
        <v>0.57999999999999996</v>
      </c>
      <c r="G38">
        <v>13</v>
      </c>
      <c r="H38" t="s">
        <v>42</v>
      </c>
      <c r="I38" t="s">
        <v>43</v>
      </c>
      <c r="J38" t="s">
        <v>44</v>
      </c>
      <c r="K38" t="s">
        <v>45</v>
      </c>
      <c r="L38" t="s">
        <v>46</v>
      </c>
      <c r="M38" t="s">
        <v>47</v>
      </c>
      <c r="O38">
        <v>0.75</v>
      </c>
      <c r="P38" t="s">
        <v>49</v>
      </c>
      <c r="Q38" t="s">
        <v>50</v>
      </c>
      <c r="R38" t="s">
        <v>51</v>
      </c>
      <c r="S38" t="s">
        <v>52</v>
      </c>
    </row>
    <row r="39" spans="1:19" x14ac:dyDescent="0.25">
      <c r="A39" t="s">
        <v>155</v>
      </c>
      <c r="B39">
        <v>3300032897</v>
      </c>
      <c r="C39" t="s">
        <v>143</v>
      </c>
      <c r="D39">
        <v>3</v>
      </c>
      <c r="E39">
        <v>2569</v>
      </c>
      <c r="F39">
        <v>0.42</v>
      </c>
      <c r="G39">
        <v>12</v>
      </c>
      <c r="H39" t="s">
        <v>42</v>
      </c>
      <c r="I39" t="s">
        <v>43</v>
      </c>
      <c r="J39" t="s">
        <v>101</v>
      </c>
      <c r="K39" t="s">
        <v>102</v>
      </c>
      <c r="L39" t="s">
        <v>103</v>
      </c>
      <c r="M39" t="s">
        <v>104</v>
      </c>
      <c r="O39">
        <v>1</v>
      </c>
      <c r="P39" t="s">
        <v>49</v>
      </c>
      <c r="Q39" t="s">
        <v>50</v>
      </c>
      <c r="R39" t="s">
        <v>51</v>
      </c>
      <c r="S39" t="s">
        <v>52</v>
      </c>
    </row>
    <row r="40" spans="1:19" x14ac:dyDescent="0.25">
      <c r="A40" t="s">
        <v>120</v>
      </c>
      <c r="B40">
        <v>3300032829</v>
      </c>
      <c r="C40" t="s">
        <v>106</v>
      </c>
      <c r="D40">
        <v>3</v>
      </c>
      <c r="E40">
        <v>2543</v>
      </c>
      <c r="F40">
        <v>0.56000000000000005</v>
      </c>
      <c r="G40">
        <v>9</v>
      </c>
      <c r="H40" t="s">
        <v>42</v>
      </c>
      <c r="I40" t="s">
        <v>43</v>
      </c>
      <c r="J40" t="s">
        <v>44</v>
      </c>
      <c r="K40" t="s">
        <v>45</v>
      </c>
      <c r="L40" t="s">
        <v>46</v>
      </c>
      <c r="M40" t="s">
        <v>47</v>
      </c>
      <c r="O40">
        <v>0.67</v>
      </c>
      <c r="P40" t="s">
        <v>49</v>
      </c>
      <c r="Q40" t="s">
        <v>50</v>
      </c>
      <c r="R40" t="s">
        <v>51</v>
      </c>
      <c r="S40" t="s">
        <v>52</v>
      </c>
    </row>
    <row r="41" spans="1:19" x14ac:dyDescent="0.25">
      <c r="A41" t="s">
        <v>188</v>
      </c>
      <c r="B41">
        <v>3300033158</v>
      </c>
      <c r="C41" t="s">
        <v>189</v>
      </c>
      <c r="D41">
        <v>4</v>
      </c>
      <c r="E41">
        <v>2531</v>
      </c>
      <c r="F41">
        <v>0.64</v>
      </c>
      <c r="G41">
        <v>10</v>
      </c>
      <c r="H41" t="s">
        <v>42</v>
      </c>
      <c r="I41" t="s">
        <v>43</v>
      </c>
      <c r="J41" t="s">
        <v>44</v>
      </c>
      <c r="K41" t="s">
        <v>45</v>
      </c>
      <c r="O41">
        <v>0.75</v>
      </c>
      <c r="P41" t="s">
        <v>49</v>
      </c>
      <c r="Q41" t="s">
        <v>50</v>
      </c>
      <c r="R41" t="s">
        <v>51</v>
      </c>
      <c r="S41" t="s">
        <v>52</v>
      </c>
    </row>
    <row r="42" spans="1:19" x14ac:dyDescent="0.25">
      <c r="A42" t="s">
        <v>121</v>
      </c>
      <c r="B42">
        <v>3300032829</v>
      </c>
      <c r="C42" t="s">
        <v>106</v>
      </c>
      <c r="D42">
        <v>3</v>
      </c>
      <c r="E42">
        <v>2483</v>
      </c>
      <c r="F42">
        <v>0.57999999999999996</v>
      </c>
      <c r="G42">
        <v>12</v>
      </c>
      <c r="H42" t="s">
        <v>42</v>
      </c>
      <c r="I42" t="s">
        <v>43</v>
      </c>
      <c r="J42" t="s">
        <v>44</v>
      </c>
      <c r="K42" t="s">
        <v>45</v>
      </c>
      <c r="L42" t="s">
        <v>46</v>
      </c>
      <c r="M42" t="s">
        <v>47</v>
      </c>
      <c r="N42" t="s">
        <v>48</v>
      </c>
      <c r="O42">
        <v>0.67</v>
      </c>
      <c r="P42" t="s">
        <v>49</v>
      </c>
      <c r="Q42" t="s">
        <v>50</v>
      </c>
      <c r="R42" t="s">
        <v>51</v>
      </c>
      <c r="S42" t="s">
        <v>52</v>
      </c>
    </row>
    <row r="43" spans="1:19" x14ac:dyDescent="0.25">
      <c r="A43" t="s">
        <v>94</v>
      </c>
      <c r="B43">
        <v>3300032828</v>
      </c>
      <c r="C43" t="s">
        <v>92</v>
      </c>
      <c r="D43">
        <v>3</v>
      </c>
      <c r="E43">
        <v>2455</v>
      </c>
      <c r="F43">
        <v>0.63</v>
      </c>
      <c r="G43">
        <v>14</v>
      </c>
      <c r="H43" t="s">
        <v>42</v>
      </c>
      <c r="I43" t="s">
        <v>43</v>
      </c>
      <c r="J43" t="s">
        <v>44</v>
      </c>
      <c r="K43" t="s">
        <v>45</v>
      </c>
      <c r="L43" t="s">
        <v>46</v>
      </c>
      <c r="M43" t="s">
        <v>95</v>
      </c>
      <c r="N43" t="s">
        <v>96</v>
      </c>
      <c r="O43">
        <v>0.67</v>
      </c>
      <c r="P43" t="s">
        <v>49</v>
      </c>
      <c r="Q43" t="s">
        <v>50</v>
      </c>
      <c r="R43" t="s">
        <v>51</v>
      </c>
      <c r="S43" t="s">
        <v>52</v>
      </c>
    </row>
    <row r="44" spans="1:19" x14ac:dyDescent="0.25">
      <c r="A44" t="s">
        <v>76</v>
      </c>
      <c r="B44">
        <v>3300032783</v>
      </c>
      <c r="C44" t="s">
        <v>71</v>
      </c>
      <c r="D44">
        <v>4</v>
      </c>
      <c r="E44">
        <v>2389</v>
      </c>
      <c r="F44">
        <v>0.54</v>
      </c>
      <c r="G44">
        <v>11</v>
      </c>
      <c r="H44" t="s">
        <v>42</v>
      </c>
      <c r="I44" t="s">
        <v>43</v>
      </c>
      <c r="J44" t="s">
        <v>44</v>
      </c>
      <c r="K44" t="s">
        <v>77</v>
      </c>
      <c r="L44" t="s">
        <v>78</v>
      </c>
      <c r="M44" t="s">
        <v>79</v>
      </c>
      <c r="N44" t="s">
        <v>80</v>
      </c>
      <c r="O44">
        <v>0.75</v>
      </c>
      <c r="P44" t="s">
        <v>49</v>
      </c>
      <c r="Q44" t="s">
        <v>50</v>
      </c>
      <c r="R44" t="s">
        <v>51</v>
      </c>
      <c r="S44" t="s">
        <v>52</v>
      </c>
    </row>
    <row r="45" spans="1:19" x14ac:dyDescent="0.25">
      <c r="A45" t="s">
        <v>156</v>
      </c>
      <c r="B45">
        <v>3300032897</v>
      </c>
      <c r="C45" t="s">
        <v>143</v>
      </c>
      <c r="D45">
        <v>3</v>
      </c>
      <c r="E45">
        <v>2375</v>
      </c>
      <c r="F45">
        <v>0.6</v>
      </c>
      <c r="G45">
        <v>10</v>
      </c>
      <c r="H45" t="s">
        <v>42</v>
      </c>
      <c r="I45" t="s">
        <v>43</v>
      </c>
      <c r="J45" t="s">
        <v>44</v>
      </c>
      <c r="K45" t="s">
        <v>45</v>
      </c>
      <c r="L45" t="s">
        <v>46</v>
      </c>
      <c r="M45" t="s">
        <v>47</v>
      </c>
      <c r="N45" t="s">
        <v>48</v>
      </c>
      <c r="O45">
        <v>0.67</v>
      </c>
      <c r="P45" t="s">
        <v>49</v>
      </c>
      <c r="Q45" t="s">
        <v>50</v>
      </c>
      <c r="R45" t="s">
        <v>51</v>
      </c>
      <c r="S45" t="s">
        <v>52</v>
      </c>
    </row>
    <row r="46" spans="1:19" x14ac:dyDescent="0.25">
      <c r="A46" t="s">
        <v>184</v>
      </c>
      <c r="B46">
        <v>3300033134</v>
      </c>
      <c r="C46" t="s">
        <v>185</v>
      </c>
      <c r="D46">
        <v>3</v>
      </c>
      <c r="E46">
        <v>2356</v>
      </c>
      <c r="F46">
        <v>0.56000000000000005</v>
      </c>
      <c r="G46">
        <v>11</v>
      </c>
      <c r="H46" t="s">
        <v>42</v>
      </c>
      <c r="I46" t="s">
        <v>43</v>
      </c>
      <c r="J46" t="s">
        <v>44</v>
      </c>
      <c r="K46" t="s">
        <v>62</v>
      </c>
      <c r="L46" t="s">
        <v>63</v>
      </c>
      <c r="M46" t="s">
        <v>64</v>
      </c>
      <c r="N46" t="s">
        <v>65</v>
      </c>
      <c r="O46">
        <v>0.67</v>
      </c>
      <c r="P46" t="s">
        <v>49</v>
      </c>
      <c r="Q46" t="s">
        <v>50</v>
      </c>
      <c r="R46" t="s">
        <v>51</v>
      </c>
      <c r="S46" t="s">
        <v>52</v>
      </c>
    </row>
    <row r="47" spans="1:19" x14ac:dyDescent="0.25">
      <c r="A47" t="s">
        <v>157</v>
      </c>
      <c r="B47">
        <v>3300032897</v>
      </c>
      <c r="C47" t="s">
        <v>143</v>
      </c>
      <c r="D47">
        <v>3</v>
      </c>
      <c r="E47">
        <v>2337</v>
      </c>
      <c r="F47">
        <v>0.61</v>
      </c>
      <c r="G47">
        <v>10</v>
      </c>
      <c r="H47" t="s">
        <v>42</v>
      </c>
      <c r="I47" t="s">
        <v>43</v>
      </c>
      <c r="J47" t="s">
        <v>113</v>
      </c>
      <c r="K47" t="s">
        <v>114</v>
      </c>
      <c r="L47" t="s">
        <v>115</v>
      </c>
      <c r="M47" t="s">
        <v>116</v>
      </c>
      <c r="O47">
        <v>0.67</v>
      </c>
      <c r="P47" t="s">
        <v>49</v>
      </c>
      <c r="Q47" t="s">
        <v>50</v>
      </c>
      <c r="R47" t="s">
        <v>51</v>
      </c>
      <c r="S47" t="s">
        <v>52</v>
      </c>
    </row>
    <row r="48" spans="1:19" x14ac:dyDescent="0.25">
      <c r="A48" t="s">
        <v>122</v>
      </c>
      <c r="B48">
        <v>3300032829</v>
      </c>
      <c r="C48" t="s">
        <v>106</v>
      </c>
      <c r="D48">
        <v>3</v>
      </c>
      <c r="E48">
        <v>2166</v>
      </c>
      <c r="F48">
        <v>0.59</v>
      </c>
      <c r="G48">
        <v>9</v>
      </c>
      <c r="H48" t="s">
        <v>42</v>
      </c>
      <c r="I48" t="s">
        <v>43</v>
      </c>
      <c r="J48" t="s">
        <v>44</v>
      </c>
      <c r="K48" t="s">
        <v>45</v>
      </c>
      <c r="L48" t="s">
        <v>46</v>
      </c>
      <c r="M48" t="s">
        <v>98</v>
      </c>
      <c r="N48" t="s">
        <v>99</v>
      </c>
      <c r="O48">
        <v>0.67</v>
      </c>
      <c r="P48" t="s">
        <v>49</v>
      </c>
      <c r="Q48" t="s">
        <v>50</v>
      </c>
      <c r="R48" t="s">
        <v>51</v>
      </c>
      <c r="S48" t="s">
        <v>52</v>
      </c>
    </row>
    <row r="49" spans="1:19" s="8" customFormat="1" x14ac:dyDescent="0.25">
      <c r="A49" s="8" t="s">
        <v>55</v>
      </c>
      <c r="B49" s="8">
        <v>3300032770</v>
      </c>
      <c r="C49" s="8" t="s">
        <v>41</v>
      </c>
      <c r="D49" s="8">
        <v>2</v>
      </c>
      <c r="E49" s="8">
        <v>2116</v>
      </c>
      <c r="F49" s="8">
        <v>0.57999999999999996</v>
      </c>
      <c r="G49" s="8">
        <v>7</v>
      </c>
      <c r="P49" s="8" t="s">
        <v>49</v>
      </c>
      <c r="Q49" s="8" t="s">
        <v>50</v>
      </c>
      <c r="R49" s="8" t="s">
        <v>51</v>
      </c>
      <c r="S49" s="8" t="s">
        <v>52</v>
      </c>
    </row>
    <row r="50" spans="1:19" s="8" customFormat="1" x14ac:dyDescent="0.25">
      <c r="A50" s="8" t="s">
        <v>171</v>
      </c>
      <c r="B50" s="8">
        <v>3300033004</v>
      </c>
      <c r="C50" s="8" t="s">
        <v>172</v>
      </c>
      <c r="D50" s="8">
        <v>3</v>
      </c>
      <c r="E50" s="8">
        <v>2099</v>
      </c>
      <c r="F50" s="8">
        <v>0.61</v>
      </c>
      <c r="G50" s="8">
        <v>7</v>
      </c>
      <c r="P50" s="8" t="s">
        <v>49</v>
      </c>
      <c r="Q50" s="8" t="s">
        <v>50</v>
      </c>
      <c r="R50" s="8" t="s">
        <v>51</v>
      </c>
      <c r="S50" s="8" t="s">
        <v>52</v>
      </c>
    </row>
    <row r="51" spans="1:19" x14ac:dyDescent="0.25">
      <c r="A51" t="s">
        <v>158</v>
      </c>
      <c r="B51">
        <v>3300032897</v>
      </c>
      <c r="C51" t="s">
        <v>143</v>
      </c>
      <c r="D51">
        <v>4</v>
      </c>
      <c r="E51">
        <v>2098</v>
      </c>
      <c r="F51">
        <v>0.57999999999999996</v>
      </c>
      <c r="G51">
        <v>11</v>
      </c>
      <c r="H51" t="s">
        <v>42</v>
      </c>
      <c r="I51" t="s">
        <v>43</v>
      </c>
      <c r="J51" t="s">
        <v>44</v>
      </c>
      <c r="K51" t="s">
        <v>62</v>
      </c>
      <c r="L51" t="s">
        <v>63</v>
      </c>
      <c r="M51" t="s">
        <v>64</v>
      </c>
      <c r="N51" t="s">
        <v>65</v>
      </c>
      <c r="O51">
        <v>0.75</v>
      </c>
      <c r="P51" t="s">
        <v>49</v>
      </c>
      <c r="Q51" t="s">
        <v>50</v>
      </c>
      <c r="R51" t="s">
        <v>51</v>
      </c>
      <c r="S51" t="s">
        <v>52</v>
      </c>
    </row>
    <row r="52" spans="1:19" s="8" customFormat="1" x14ac:dyDescent="0.25">
      <c r="A52" s="8" t="s">
        <v>56</v>
      </c>
      <c r="B52" s="8">
        <v>3300032770</v>
      </c>
      <c r="C52" s="8" t="s">
        <v>41</v>
      </c>
      <c r="D52" s="8">
        <v>2</v>
      </c>
      <c r="E52" s="8">
        <v>1934</v>
      </c>
      <c r="F52" s="8">
        <v>0.57999999999999996</v>
      </c>
      <c r="G52" s="8">
        <v>12</v>
      </c>
      <c r="P52" s="8" t="s">
        <v>49</v>
      </c>
      <c r="Q52" s="8" t="s">
        <v>50</v>
      </c>
      <c r="R52" s="8" t="s">
        <v>51</v>
      </c>
      <c r="S52" s="8" t="s">
        <v>52</v>
      </c>
    </row>
    <row r="53" spans="1:19" x14ac:dyDescent="0.25">
      <c r="A53" t="s">
        <v>97</v>
      </c>
      <c r="B53">
        <v>3300032828</v>
      </c>
      <c r="C53" t="s">
        <v>92</v>
      </c>
      <c r="D53">
        <v>3</v>
      </c>
      <c r="E53">
        <v>1899</v>
      </c>
      <c r="F53">
        <v>0.63</v>
      </c>
      <c r="G53">
        <v>9</v>
      </c>
      <c r="H53" t="s">
        <v>42</v>
      </c>
      <c r="I53" t="s">
        <v>43</v>
      </c>
      <c r="J53" t="s">
        <v>44</v>
      </c>
      <c r="K53" t="s">
        <v>45</v>
      </c>
      <c r="L53" t="s">
        <v>46</v>
      </c>
      <c r="M53" t="s">
        <v>98</v>
      </c>
      <c r="N53" t="s">
        <v>99</v>
      </c>
      <c r="O53">
        <v>1</v>
      </c>
      <c r="P53" t="s">
        <v>49</v>
      </c>
      <c r="Q53" t="s">
        <v>50</v>
      </c>
      <c r="R53" t="s">
        <v>51</v>
      </c>
      <c r="S53" t="s">
        <v>52</v>
      </c>
    </row>
    <row r="54" spans="1:19" x14ac:dyDescent="0.25">
      <c r="A54" t="s">
        <v>159</v>
      </c>
      <c r="B54">
        <v>3300032897</v>
      </c>
      <c r="C54" t="s">
        <v>143</v>
      </c>
      <c r="D54">
        <v>2</v>
      </c>
      <c r="E54">
        <v>1820</v>
      </c>
      <c r="F54">
        <v>0.59</v>
      </c>
      <c r="G54">
        <v>10</v>
      </c>
      <c r="H54" t="s">
        <v>42</v>
      </c>
      <c r="I54" t="s">
        <v>43</v>
      </c>
      <c r="J54" t="s">
        <v>113</v>
      </c>
      <c r="K54" t="s">
        <v>114</v>
      </c>
      <c r="L54" t="s">
        <v>115</v>
      </c>
      <c r="O54">
        <v>1</v>
      </c>
      <c r="P54" t="s">
        <v>49</v>
      </c>
      <c r="Q54" t="s">
        <v>50</v>
      </c>
      <c r="R54" t="s">
        <v>51</v>
      </c>
      <c r="S54" t="s">
        <v>52</v>
      </c>
    </row>
    <row r="55" spans="1:19" x14ac:dyDescent="0.25">
      <c r="A55" t="s">
        <v>123</v>
      </c>
      <c r="B55">
        <v>3300032829</v>
      </c>
      <c r="C55" t="s">
        <v>106</v>
      </c>
      <c r="D55">
        <v>3</v>
      </c>
      <c r="E55">
        <v>1802</v>
      </c>
      <c r="F55">
        <v>0.61</v>
      </c>
      <c r="G55">
        <v>26</v>
      </c>
      <c r="H55" t="s">
        <v>42</v>
      </c>
      <c r="I55" t="s">
        <v>43</v>
      </c>
      <c r="J55" t="s">
        <v>44</v>
      </c>
      <c r="K55" t="s">
        <v>45</v>
      </c>
      <c r="O55">
        <v>0.67</v>
      </c>
      <c r="P55" t="s">
        <v>49</v>
      </c>
      <c r="Q55" t="s">
        <v>50</v>
      </c>
      <c r="R55" t="s">
        <v>51</v>
      </c>
      <c r="S55" t="s">
        <v>52</v>
      </c>
    </row>
    <row r="56" spans="1:19" x14ac:dyDescent="0.25">
      <c r="A56" t="s">
        <v>140</v>
      </c>
      <c r="B56">
        <v>3300032893</v>
      </c>
      <c r="C56" t="s">
        <v>135</v>
      </c>
      <c r="D56">
        <v>2</v>
      </c>
      <c r="E56">
        <v>1789</v>
      </c>
      <c r="F56">
        <v>0.59</v>
      </c>
      <c r="G56">
        <v>17</v>
      </c>
      <c r="H56" t="s">
        <v>42</v>
      </c>
      <c r="I56" t="s">
        <v>43</v>
      </c>
      <c r="J56" t="s">
        <v>44</v>
      </c>
      <c r="K56" t="s">
        <v>45</v>
      </c>
      <c r="L56" t="s">
        <v>46</v>
      </c>
      <c r="M56" t="s">
        <v>47</v>
      </c>
      <c r="N56" t="s">
        <v>54</v>
      </c>
      <c r="O56">
        <v>1</v>
      </c>
      <c r="P56" t="s">
        <v>49</v>
      </c>
      <c r="Q56" t="s">
        <v>50</v>
      </c>
      <c r="R56" t="s">
        <v>51</v>
      </c>
      <c r="S56" t="s">
        <v>52</v>
      </c>
    </row>
    <row r="57" spans="1:19" x14ac:dyDescent="0.25">
      <c r="A57" t="s">
        <v>59</v>
      </c>
      <c r="B57">
        <v>3300032782</v>
      </c>
      <c r="C57" t="s">
        <v>60</v>
      </c>
      <c r="D57">
        <v>3</v>
      </c>
      <c r="E57">
        <v>1781</v>
      </c>
      <c r="F57">
        <v>0.59</v>
      </c>
      <c r="G57">
        <v>15</v>
      </c>
      <c r="H57" t="s">
        <v>42</v>
      </c>
      <c r="I57" t="s">
        <v>43</v>
      </c>
      <c r="J57" t="s">
        <v>44</v>
      </c>
      <c r="K57" t="s">
        <v>45</v>
      </c>
      <c r="L57" t="s">
        <v>46</v>
      </c>
      <c r="M57" t="s">
        <v>47</v>
      </c>
      <c r="N57" t="s">
        <v>54</v>
      </c>
      <c r="O57">
        <v>0.67</v>
      </c>
      <c r="P57" t="s">
        <v>49</v>
      </c>
      <c r="Q57" t="s">
        <v>50</v>
      </c>
      <c r="R57" t="s">
        <v>51</v>
      </c>
      <c r="S57" t="s">
        <v>52</v>
      </c>
    </row>
    <row r="58" spans="1:19" x14ac:dyDescent="0.25">
      <c r="A58" t="s">
        <v>173</v>
      </c>
      <c r="B58">
        <v>3300033004</v>
      </c>
      <c r="C58" t="s">
        <v>172</v>
      </c>
      <c r="D58">
        <v>2</v>
      </c>
      <c r="E58">
        <v>1761</v>
      </c>
      <c r="F58">
        <v>0.57999999999999996</v>
      </c>
      <c r="G58">
        <v>10</v>
      </c>
      <c r="H58" t="s">
        <v>42</v>
      </c>
      <c r="I58" t="s">
        <v>43</v>
      </c>
      <c r="J58" t="s">
        <v>44</v>
      </c>
      <c r="K58" t="s">
        <v>45</v>
      </c>
      <c r="L58" t="s">
        <v>46</v>
      </c>
      <c r="M58" t="s">
        <v>47</v>
      </c>
      <c r="N58" t="s">
        <v>54</v>
      </c>
      <c r="O58">
        <v>1</v>
      </c>
      <c r="P58" t="s">
        <v>49</v>
      </c>
      <c r="Q58" t="s">
        <v>50</v>
      </c>
      <c r="R58" t="s">
        <v>51</v>
      </c>
      <c r="S58" t="s">
        <v>52</v>
      </c>
    </row>
    <row r="59" spans="1:19" s="8" customFormat="1" x14ac:dyDescent="0.25">
      <c r="A59" s="8" t="s">
        <v>174</v>
      </c>
      <c r="B59" s="8">
        <v>3300033004</v>
      </c>
      <c r="C59" s="8" t="s">
        <v>172</v>
      </c>
      <c r="D59" s="8">
        <v>2</v>
      </c>
      <c r="E59" s="8">
        <v>1748</v>
      </c>
      <c r="F59" s="8">
        <v>0.63</v>
      </c>
      <c r="G59" s="8">
        <v>19</v>
      </c>
      <c r="P59" s="8" t="s">
        <v>49</v>
      </c>
      <c r="Q59" s="8" t="s">
        <v>50</v>
      </c>
      <c r="R59" s="8" t="s">
        <v>51</v>
      </c>
      <c r="S59" s="8" t="s">
        <v>52</v>
      </c>
    </row>
    <row r="60" spans="1:19" x14ac:dyDescent="0.25">
      <c r="A60" t="s">
        <v>175</v>
      </c>
      <c r="B60">
        <v>3300033004</v>
      </c>
      <c r="C60" t="s">
        <v>172</v>
      </c>
      <c r="D60">
        <v>2</v>
      </c>
      <c r="E60">
        <v>1706</v>
      </c>
      <c r="F60">
        <v>0.47</v>
      </c>
      <c r="G60">
        <v>16</v>
      </c>
      <c r="H60" t="s">
        <v>42</v>
      </c>
      <c r="I60" t="s">
        <v>43</v>
      </c>
      <c r="J60" t="s">
        <v>101</v>
      </c>
      <c r="K60" t="s">
        <v>102</v>
      </c>
      <c r="L60" t="s">
        <v>103</v>
      </c>
      <c r="M60" t="s">
        <v>104</v>
      </c>
      <c r="O60">
        <v>1</v>
      </c>
      <c r="P60" t="s">
        <v>49</v>
      </c>
      <c r="Q60" t="s">
        <v>50</v>
      </c>
      <c r="R60" t="s">
        <v>51</v>
      </c>
      <c r="S60" t="s">
        <v>52</v>
      </c>
    </row>
    <row r="61" spans="1:19" x14ac:dyDescent="0.25">
      <c r="A61" t="s">
        <v>160</v>
      </c>
      <c r="B61">
        <v>3300032897</v>
      </c>
      <c r="C61" t="s">
        <v>143</v>
      </c>
      <c r="D61">
        <v>2</v>
      </c>
      <c r="E61">
        <v>1700</v>
      </c>
      <c r="F61">
        <v>0.62</v>
      </c>
      <c r="G61">
        <v>10</v>
      </c>
      <c r="H61" t="s">
        <v>42</v>
      </c>
      <c r="I61" t="s">
        <v>43</v>
      </c>
      <c r="J61" t="s">
        <v>44</v>
      </c>
      <c r="K61" t="s">
        <v>45</v>
      </c>
      <c r="L61" t="s">
        <v>46</v>
      </c>
      <c r="M61" t="s">
        <v>47</v>
      </c>
      <c r="O61">
        <v>1</v>
      </c>
      <c r="P61" t="s">
        <v>49</v>
      </c>
      <c r="Q61" t="s">
        <v>50</v>
      </c>
      <c r="R61" t="s">
        <v>51</v>
      </c>
      <c r="S61" t="s">
        <v>52</v>
      </c>
    </row>
    <row r="62" spans="1:19" x14ac:dyDescent="0.25">
      <c r="A62" t="s">
        <v>57</v>
      </c>
      <c r="B62">
        <v>3300032770</v>
      </c>
      <c r="C62" t="s">
        <v>41</v>
      </c>
      <c r="D62">
        <v>1</v>
      </c>
      <c r="E62">
        <v>1687</v>
      </c>
      <c r="F62">
        <v>0.59</v>
      </c>
      <c r="G62">
        <v>10</v>
      </c>
      <c r="H62" t="s">
        <v>42</v>
      </c>
      <c r="I62" t="s">
        <v>43</v>
      </c>
      <c r="J62" t="s">
        <v>44</v>
      </c>
      <c r="K62" t="s">
        <v>45</v>
      </c>
      <c r="L62" t="s">
        <v>46</v>
      </c>
      <c r="M62" t="s">
        <v>47</v>
      </c>
      <c r="N62" t="s">
        <v>48</v>
      </c>
      <c r="O62">
        <v>1</v>
      </c>
      <c r="P62" t="s">
        <v>49</v>
      </c>
      <c r="Q62" t="s">
        <v>50</v>
      </c>
      <c r="R62" t="s">
        <v>51</v>
      </c>
      <c r="S62" t="s">
        <v>52</v>
      </c>
    </row>
    <row r="63" spans="1:19" x14ac:dyDescent="0.25">
      <c r="A63" t="s">
        <v>161</v>
      </c>
      <c r="B63">
        <v>3300032897</v>
      </c>
      <c r="C63" t="s">
        <v>143</v>
      </c>
      <c r="D63">
        <v>2</v>
      </c>
      <c r="E63">
        <v>1636</v>
      </c>
      <c r="F63">
        <v>0.6</v>
      </c>
      <c r="G63">
        <v>8</v>
      </c>
      <c r="H63" t="s">
        <v>42</v>
      </c>
      <c r="I63" t="s">
        <v>43</v>
      </c>
      <c r="J63" t="s">
        <v>44</v>
      </c>
      <c r="K63" t="s">
        <v>45</v>
      </c>
      <c r="O63">
        <v>1</v>
      </c>
      <c r="P63" t="s">
        <v>49</v>
      </c>
      <c r="Q63" t="s">
        <v>50</v>
      </c>
      <c r="R63" t="s">
        <v>51</v>
      </c>
      <c r="S63" t="s">
        <v>52</v>
      </c>
    </row>
    <row r="64" spans="1:19" x14ac:dyDescent="0.25">
      <c r="A64" t="s">
        <v>162</v>
      </c>
      <c r="B64">
        <v>3300032897</v>
      </c>
      <c r="C64" t="s">
        <v>143</v>
      </c>
      <c r="D64">
        <v>2</v>
      </c>
      <c r="E64">
        <v>1602</v>
      </c>
      <c r="F64">
        <v>0.59</v>
      </c>
      <c r="G64">
        <v>12</v>
      </c>
      <c r="H64" t="s">
        <v>42</v>
      </c>
      <c r="I64" t="s">
        <v>43</v>
      </c>
      <c r="J64" t="s">
        <v>44</v>
      </c>
      <c r="K64" t="s">
        <v>45</v>
      </c>
      <c r="L64" t="s">
        <v>46</v>
      </c>
      <c r="M64" t="s">
        <v>47</v>
      </c>
      <c r="N64" t="s">
        <v>48</v>
      </c>
      <c r="O64">
        <v>1</v>
      </c>
      <c r="P64" t="s">
        <v>49</v>
      </c>
      <c r="Q64" t="s">
        <v>50</v>
      </c>
      <c r="R64" t="s">
        <v>51</v>
      </c>
      <c r="S64" t="s">
        <v>52</v>
      </c>
    </row>
    <row r="65" spans="1:19" x14ac:dyDescent="0.25">
      <c r="A65" t="s">
        <v>100</v>
      </c>
      <c r="B65">
        <v>3300032828</v>
      </c>
      <c r="C65" t="s">
        <v>92</v>
      </c>
      <c r="D65">
        <v>2</v>
      </c>
      <c r="E65">
        <v>1567</v>
      </c>
      <c r="F65">
        <v>0.41</v>
      </c>
      <c r="G65">
        <v>13</v>
      </c>
      <c r="H65" t="s">
        <v>42</v>
      </c>
      <c r="I65" t="s">
        <v>43</v>
      </c>
      <c r="J65" t="s">
        <v>101</v>
      </c>
      <c r="K65" t="s">
        <v>102</v>
      </c>
      <c r="L65" t="s">
        <v>103</v>
      </c>
      <c r="M65" t="s">
        <v>104</v>
      </c>
      <c r="O65">
        <v>1</v>
      </c>
      <c r="P65" t="s">
        <v>49</v>
      </c>
      <c r="Q65" t="s">
        <v>50</v>
      </c>
      <c r="R65" t="s">
        <v>51</v>
      </c>
      <c r="S65" t="s">
        <v>52</v>
      </c>
    </row>
    <row r="66" spans="1:19" x14ac:dyDescent="0.25">
      <c r="A66" t="s">
        <v>61</v>
      </c>
      <c r="B66">
        <v>3300032782</v>
      </c>
      <c r="C66" t="s">
        <v>60</v>
      </c>
      <c r="D66">
        <v>2</v>
      </c>
      <c r="E66">
        <v>1556</v>
      </c>
      <c r="F66">
        <v>0.6</v>
      </c>
      <c r="G66">
        <v>16</v>
      </c>
      <c r="H66" t="s">
        <v>42</v>
      </c>
      <c r="I66" t="s">
        <v>43</v>
      </c>
      <c r="J66" t="s">
        <v>44</v>
      </c>
      <c r="K66" t="s">
        <v>62</v>
      </c>
      <c r="L66" t="s">
        <v>63</v>
      </c>
      <c r="M66" t="s">
        <v>64</v>
      </c>
      <c r="N66" t="s">
        <v>65</v>
      </c>
      <c r="O66">
        <v>1</v>
      </c>
      <c r="P66" t="s">
        <v>49</v>
      </c>
      <c r="Q66" t="s">
        <v>50</v>
      </c>
      <c r="R66" t="s">
        <v>51</v>
      </c>
      <c r="S66" t="s">
        <v>52</v>
      </c>
    </row>
    <row r="67" spans="1:19" x14ac:dyDescent="0.25">
      <c r="A67" t="s">
        <v>81</v>
      </c>
      <c r="B67">
        <v>3300032783</v>
      </c>
      <c r="C67" t="s">
        <v>71</v>
      </c>
      <c r="D67">
        <v>1</v>
      </c>
      <c r="E67">
        <v>1503</v>
      </c>
      <c r="F67">
        <v>0.56999999999999995</v>
      </c>
      <c r="G67">
        <v>6</v>
      </c>
      <c r="H67" t="s">
        <v>42</v>
      </c>
      <c r="I67" t="s">
        <v>43</v>
      </c>
      <c r="J67" t="s">
        <v>44</v>
      </c>
      <c r="K67" t="s">
        <v>45</v>
      </c>
      <c r="L67" t="s">
        <v>46</v>
      </c>
      <c r="M67" t="s">
        <v>47</v>
      </c>
      <c r="N67" t="s">
        <v>48</v>
      </c>
      <c r="O67">
        <v>1</v>
      </c>
      <c r="P67" t="s">
        <v>49</v>
      </c>
      <c r="Q67" t="s">
        <v>50</v>
      </c>
      <c r="R67" t="s">
        <v>51</v>
      </c>
      <c r="S67" t="s">
        <v>52</v>
      </c>
    </row>
    <row r="68" spans="1:19" x14ac:dyDescent="0.25">
      <c r="A68" t="s">
        <v>131</v>
      </c>
      <c r="B68">
        <v>3300032892</v>
      </c>
      <c r="C68" t="s">
        <v>130</v>
      </c>
      <c r="D68">
        <v>1</v>
      </c>
      <c r="E68">
        <v>1491</v>
      </c>
      <c r="F68">
        <v>0.6</v>
      </c>
      <c r="G68">
        <v>22</v>
      </c>
      <c r="H68" t="s">
        <v>42</v>
      </c>
      <c r="I68" t="s">
        <v>43</v>
      </c>
      <c r="J68" t="s">
        <v>44</v>
      </c>
      <c r="K68" t="s">
        <v>45</v>
      </c>
      <c r="L68" t="s">
        <v>46</v>
      </c>
      <c r="M68" t="s">
        <v>47</v>
      </c>
      <c r="N68" t="s">
        <v>48</v>
      </c>
      <c r="O68">
        <v>1</v>
      </c>
      <c r="P68" t="s">
        <v>49</v>
      </c>
      <c r="Q68" t="s">
        <v>50</v>
      </c>
      <c r="R68" t="s">
        <v>51</v>
      </c>
      <c r="S68" t="s">
        <v>52</v>
      </c>
    </row>
    <row r="69" spans="1:19" s="8" customFormat="1" x14ac:dyDescent="0.25">
      <c r="A69" s="8" t="s">
        <v>82</v>
      </c>
      <c r="B69" s="8">
        <v>3300032783</v>
      </c>
      <c r="C69" s="8" t="s">
        <v>71</v>
      </c>
      <c r="D69" s="8">
        <v>2</v>
      </c>
      <c r="E69" s="8">
        <v>1455</v>
      </c>
      <c r="F69" s="8">
        <v>0.47</v>
      </c>
      <c r="G69" s="8">
        <v>11</v>
      </c>
      <c r="P69" s="8" t="s">
        <v>49</v>
      </c>
      <c r="Q69" s="8" t="s">
        <v>50</v>
      </c>
      <c r="R69" s="8" t="s">
        <v>51</v>
      </c>
      <c r="S69" s="8" t="s">
        <v>52</v>
      </c>
    </row>
    <row r="70" spans="1:19" x14ac:dyDescent="0.25">
      <c r="A70" t="s">
        <v>124</v>
      </c>
      <c r="B70">
        <v>3300032829</v>
      </c>
      <c r="C70" t="s">
        <v>106</v>
      </c>
      <c r="D70">
        <v>3</v>
      </c>
      <c r="E70">
        <v>1443</v>
      </c>
      <c r="F70">
        <v>0.61</v>
      </c>
      <c r="G70">
        <v>14</v>
      </c>
      <c r="H70" t="s">
        <v>42</v>
      </c>
      <c r="I70" t="s">
        <v>43</v>
      </c>
      <c r="J70" t="s">
        <v>44</v>
      </c>
      <c r="K70" t="s">
        <v>45</v>
      </c>
      <c r="L70" t="s">
        <v>46</v>
      </c>
      <c r="M70" t="s">
        <v>47</v>
      </c>
      <c r="N70" t="s">
        <v>48</v>
      </c>
      <c r="O70">
        <v>1</v>
      </c>
      <c r="P70" t="s">
        <v>49</v>
      </c>
      <c r="Q70" t="s">
        <v>50</v>
      </c>
      <c r="R70" t="s">
        <v>51</v>
      </c>
      <c r="S70" t="s">
        <v>52</v>
      </c>
    </row>
    <row r="71" spans="1:19" s="8" customFormat="1" x14ac:dyDescent="0.25">
      <c r="A71" s="8" t="s">
        <v>58</v>
      </c>
      <c r="B71" s="8">
        <v>3300032770</v>
      </c>
      <c r="C71" s="8" t="s">
        <v>41</v>
      </c>
      <c r="D71" s="8">
        <v>1</v>
      </c>
      <c r="E71" s="8">
        <v>1411</v>
      </c>
      <c r="F71" s="8">
        <v>0.65</v>
      </c>
      <c r="G71" s="8">
        <v>13</v>
      </c>
      <c r="P71" s="8" t="s">
        <v>49</v>
      </c>
      <c r="Q71" s="8" t="s">
        <v>50</v>
      </c>
      <c r="R71" s="8" t="s">
        <v>51</v>
      </c>
      <c r="S71" s="8" t="s">
        <v>52</v>
      </c>
    </row>
    <row r="72" spans="1:19" x14ac:dyDescent="0.25">
      <c r="A72" t="s">
        <v>83</v>
      </c>
      <c r="B72">
        <v>3300032783</v>
      </c>
      <c r="C72" t="s">
        <v>71</v>
      </c>
      <c r="D72">
        <v>3</v>
      </c>
      <c r="E72">
        <v>1402</v>
      </c>
      <c r="F72">
        <v>0.55000000000000004</v>
      </c>
      <c r="G72">
        <v>11</v>
      </c>
      <c r="H72" t="s">
        <v>42</v>
      </c>
      <c r="I72" t="s">
        <v>43</v>
      </c>
      <c r="J72" t="s">
        <v>44</v>
      </c>
      <c r="K72" t="s">
        <v>77</v>
      </c>
      <c r="L72" t="s">
        <v>78</v>
      </c>
      <c r="M72" t="s">
        <v>79</v>
      </c>
      <c r="N72" t="s">
        <v>80</v>
      </c>
      <c r="O72">
        <v>0.67</v>
      </c>
      <c r="P72" t="s">
        <v>49</v>
      </c>
      <c r="Q72" t="s">
        <v>50</v>
      </c>
      <c r="R72" t="s">
        <v>51</v>
      </c>
      <c r="S72" t="s">
        <v>52</v>
      </c>
    </row>
    <row r="73" spans="1:19" x14ac:dyDescent="0.25">
      <c r="A73" t="s">
        <v>90</v>
      </c>
      <c r="B73">
        <v>3300032805</v>
      </c>
      <c r="C73" t="s">
        <v>88</v>
      </c>
      <c r="D73">
        <v>1</v>
      </c>
      <c r="E73">
        <v>1378</v>
      </c>
      <c r="F73">
        <v>0.55000000000000004</v>
      </c>
      <c r="G73">
        <v>10</v>
      </c>
      <c r="H73" t="s">
        <v>42</v>
      </c>
      <c r="I73" t="s">
        <v>43</v>
      </c>
      <c r="J73" t="s">
        <v>44</v>
      </c>
      <c r="K73" t="s">
        <v>45</v>
      </c>
      <c r="L73" t="s">
        <v>46</v>
      </c>
      <c r="M73" t="s">
        <v>47</v>
      </c>
      <c r="N73" t="s">
        <v>54</v>
      </c>
      <c r="O73">
        <v>1</v>
      </c>
      <c r="P73" t="s">
        <v>49</v>
      </c>
      <c r="Q73" t="s">
        <v>50</v>
      </c>
      <c r="R73" t="s">
        <v>51</v>
      </c>
      <c r="S73" t="s">
        <v>52</v>
      </c>
    </row>
    <row r="74" spans="1:19" x14ac:dyDescent="0.25">
      <c r="A74" t="s">
        <v>176</v>
      </c>
      <c r="B74">
        <v>3300033004</v>
      </c>
      <c r="C74" t="s">
        <v>172</v>
      </c>
      <c r="D74">
        <v>1</v>
      </c>
      <c r="E74">
        <v>1375</v>
      </c>
      <c r="F74">
        <v>0.6</v>
      </c>
      <c r="G74">
        <v>17</v>
      </c>
      <c r="H74" t="s">
        <v>42</v>
      </c>
      <c r="I74" t="s">
        <v>43</v>
      </c>
      <c r="J74" t="s">
        <v>44</v>
      </c>
      <c r="K74" t="s">
        <v>77</v>
      </c>
      <c r="L74" t="s">
        <v>78</v>
      </c>
      <c r="M74" t="s">
        <v>79</v>
      </c>
      <c r="N74" t="s">
        <v>80</v>
      </c>
      <c r="O74">
        <v>1</v>
      </c>
      <c r="P74" t="s">
        <v>49</v>
      </c>
      <c r="Q74" t="s">
        <v>50</v>
      </c>
      <c r="R74" t="s">
        <v>51</v>
      </c>
      <c r="S74" t="s">
        <v>52</v>
      </c>
    </row>
    <row r="75" spans="1:19" x14ac:dyDescent="0.25">
      <c r="A75" t="s">
        <v>177</v>
      </c>
      <c r="B75">
        <v>3300033004</v>
      </c>
      <c r="C75" t="s">
        <v>172</v>
      </c>
      <c r="D75">
        <v>1</v>
      </c>
      <c r="E75">
        <v>1315</v>
      </c>
      <c r="F75">
        <v>0.66</v>
      </c>
      <c r="G75">
        <v>20</v>
      </c>
      <c r="H75" t="s">
        <v>42</v>
      </c>
      <c r="I75" t="s">
        <v>43</v>
      </c>
      <c r="J75" t="s">
        <v>44</v>
      </c>
      <c r="K75" t="s">
        <v>62</v>
      </c>
      <c r="L75" t="s">
        <v>63</v>
      </c>
      <c r="M75" t="s">
        <v>64</v>
      </c>
      <c r="N75" t="s">
        <v>69</v>
      </c>
      <c r="O75">
        <v>1</v>
      </c>
      <c r="P75" t="s">
        <v>49</v>
      </c>
      <c r="Q75" t="s">
        <v>50</v>
      </c>
      <c r="R75" t="s">
        <v>51</v>
      </c>
      <c r="S75" t="s">
        <v>52</v>
      </c>
    </row>
    <row r="76" spans="1:19" x14ac:dyDescent="0.25">
      <c r="A76" t="s">
        <v>125</v>
      </c>
      <c r="B76">
        <v>3300032829</v>
      </c>
      <c r="C76" t="s">
        <v>106</v>
      </c>
      <c r="D76">
        <v>1</v>
      </c>
      <c r="E76">
        <v>1312</v>
      </c>
      <c r="F76">
        <v>0.59</v>
      </c>
      <c r="G76">
        <v>9</v>
      </c>
      <c r="H76" t="s">
        <v>42</v>
      </c>
      <c r="I76" t="s">
        <v>43</v>
      </c>
      <c r="J76" t="s">
        <v>44</v>
      </c>
      <c r="K76" t="s">
        <v>45</v>
      </c>
      <c r="L76" t="s">
        <v>46</v>
      </c>
      <c r="M76" t="s">
        <v>47</v>
      </c>
      <c r="N76" t="s">
        <v>48</v>
      </c>
      <c r="O76">
        <v>1</v>
      </c>
      <c r="P76" t="s">
        <v>49</v>
      </c>
      <c r="Q76" t="s">
        <v>50</v>
      </c>
      <c r="R76" t="s">
        <v>51</v>
      </c>
      <c r="S76" t="s">
        <v>52</v>
      </c>
    </row>
    <row r="77" spans="1:19" x14ac:dyDescent="0.25">
      <c r="A77" t="s">
        <v>163</v>
      </c>
      <c r="B77">
        <v>3300032897</v>
      </c>
      <c r="C77" t="s">
        <v>143</v>
      </c>
      <c r="D77">
        <v>2</v>
      </c>
      <c r="E77">
        <v>1299</v>
      </c>
      <c r="F77">
        <v>0.57999999999999996</v>
      </c>
      <c r="G77">
        <v>42</v>
      </c>
      <c r="H77" t="s">
        <v>42</v>
      </c>
      <c r="I77" t="s">
        <v>43</v>
      </c>
      <c r="J77" t="s">
        <v>44</v>
      </c>
      <c r="K77" t="s">
        <v>45</v>
      </c>
      <c r="L77" t="s">
        <v>46</v>
      </c>
      <c r="M77" t="s">
        <v>47</v>
      </c>
      <c r="O77">
        <v>1</v>
      </c>
      <c r="P77" t="s">
        <v>49</v>
      </c>
      <c r="Q77" t="s">
        <v>50</v>
      </c>
      <c r="R77" t="s">
        <v>51</v>
      </c>
      <c r="S77" t="s">
        <v>52</v>
      </c>
    </row>
    <row r="78" spans="1:19" x14ac:dyDescent="0.25">
      <c r="A78" t="s">
        <v>126</v>
      </c>
      <c r="B78">
        <v>3300032829</v>
      </c>
      <c r="C78" t="s">
        <v>106</v>
      </c>
      <c r="D78">
        <v>2</v>
      </c>
      <c r="E78">
        <v>1293</v>
      </c>
      <c r="F78">
        <v>0.56999999999999995</v>
      </c>
      <c r="G78">
        <v>11</v>
      </c>
      <c r="H78" t="s">
        <v>42</v>
      </c>
      <c r="I78" t="s">
        <v>43</v>
      </c>
      <c r="J78" t="s">
        <v>44</v>
      </c>
      <c r="K78" t="s">
        <v>45</v>
      </c>
      <c r="L78" t="s">
        <v>46</v>
      </c>
      <c r="M78" t="s">
        <v>47</v>
      </c>
      <c r="O78">
        <v>1</v>
      </c>
      <c r="P78" t="s">
        <v>49</v>
      </c>
      <c r="Q78" t="s">
        <v>50</v>
      </c>
      <c r="R78" t="s">
        <v>51</v>
      </c>
      <c r="S78" t="s">
        <v>52</v>
      </c>
    </row>
    <row r="79" spans="1:19" s="8" customFormat="1" x14ac:dyDescent="0.25">
      <c r="A79" s="8" t="s">
        <v>84</v>
      </c>
      <c r="B79" s="8">
        <v>3300032783</v>
      </c>
      <c r="C79" s="8" t="s">
        <v>71</v>
      </c>
      <c r="D79" s="8">
        <v>2</v>
      </c>
      <c r="E79" s="8">
        <v>1277</v>
      </c>
      <c r="F79" s="8">
        <v>0.42</v>
      </c>
      <c r="G79" s="8">
        <v>11</v>
      </c>
      <c r="P79" s="8" t="s">
        <v>49</v>
      </c>
      <c r="Q79" s="8" t="s">
        <v>50</v>
      </c>
      <c r="R79" s="8" t="s">
        <v>51</v>
      </c>
      <c r="S79" s="8" t="s">
        <v>52</v>
      </c>
    </row>
    <row r="80" spans="1:19" x14ac:dyDescent="0.25">
      <c r="A80" t="s">
        <v>85</v>
      </c>
      <c r="B80">
        <v>3300032783</v>
      </c>
      <c r="C80" t="s">
        <v>71</v>
      </c>
      <c r="D80">
        <v>2</v>
      </c>
      <c r="E80">
        <v>1255</v>
      </c>
      <c r="F80">
        <v>0.57999999999999996</v>
      </c>
      <c r="G80">
        <v>6</v>
      </c>
      <c r="H80" t="s">
        <v>42</v>
      </c>
      <c r="I80" t="s">
        <v>43</v>
      </c>
      <c r="J80" t="s">
        <v>44</v>
      </c>
      <c r="K80" t="s">
        <v>45</v>
      </c>
      <c r="L80" t="s">
        <v>46</v>
      </c>
      <c r="O80">
        <v>1</v>
      </c>
      <c r="P80" t="s">
        <v>49</v>
      </c>
      <c r="Q80" t="s">
        <v>50</v>
      </c>
      <c r="R80" t="s">
        <v>51</v>
      </c>
      <c r="S80" t="s">
        <v>52</v>
      </c>
    </row>
    <row r="81" spans="1:19" x14ac:dyDescent="0.25">
      <c r="A81" t="s">
        <v>178</v>
      </c>
      <c r="B81">
        <v>3300033004</v>
      </c>
      <c r="C81" t="s">
        <v>172</v>
      </c>
      <c r="D81">
        <v>2</v>
      </c>
      <c r="E81">
        <v>1252</v>
      </c>
      <c r="F81">
        <v>0.6</v>
      </c>
      <c r="G81">
        <v>8</v>
      </c>
      <c r="H81" t="s">
        <v>42</v>
      </c>
      <c r="I81" t="s">
        <v>43</v>
      </c>
      <c r="J81" t="s">
        <v>44</v>
      </c>
      <c r="K81" t="s">
        <v>62</v>
      </c>
      <c r="L81" t="s">
        <v>63</v>
      </c>
      <c r="M81" t="s">
        <v>64</v>
      </c>
      <c r="N81" t="s">
        <v>65</v>
      </c>
      <c r="O81">
        <v>1</v>
      </c>
      <c r="P81" t="s">
        <v>49</v>
      </c>
      <c r="Q81" t="s">
        <v>50</v>
      </c>
      <c r="R81" t="s">
        <v>51</v>
      </c>
      <c r="S81" t="s">
        <v>52</v>
      </c>
    </row>
    <row r="82" spans="1:19" x14ac:dyDescent="0.25">
      <c r="A82" t="s">
        <v>141</v>
      </c>
      <c r="B82">
        <v>3300032893</v>
      </c>
      <c r="C82" t="s">
        <v>135</v>
      </c>
      <c r="D82">
        <v>2</v>
      </c>
      <c r="E82">
        <v>1250</v>
      </c>
      <c r="F82">
        <v>0.6</v>
      </c>
      <c r="G82">
        <v>16</v>
      </c>
      <c r="H82" t="s">
        <v>42</v>
      </c>
      <c r="I82" t="s">
        <v>43</v>
      </c>
      <c r="J82" t="s">
        <v>44</v>
      </c>
      <c r="K82" t="s">
        <v>45</v>
      </c>
      <c r="L82" t="s">
        <v>46</v>
      </c>
      <c r="M82" t="s">
        <v>47</v>
      </c>
      <c r="N82" t="s">
        <v>54</v>
      </c>
      <c r="O82">
        <v>1</v>
      </c>
      <c r="P82" t="s">
        <v>49</v>
      </c>
      <c r="Q82" t="s">
        <v>50</v>
      </c>
      <c r="R82" t="s">
        <v>51</v>
      </c>
      <c r="S82" t="s">
        <v>52</v>
      </c>
    </row>
    <row r="83" spans="1:19" x14ac:dyDescent="0.25">
      <c r="A83" t="s">
        <v>164</v>
      </c>
      <c r="B83">
        <v>3300032897</v>
      </c>
      <c r="C83" t="s">
        <v>143</v>
      </c>
      <c r="D83">
        <v>1</v>
      </c>
      <c r="E83">
        <v>1250</v>
      </c>
      <c r="F83">
        <v>0.49</v>
      </c>
      <c r="G83">
        <v>8</v>
      </c>
      <c r="H83" t="s">
        <v>42</v>
      </c>
      <c r="I83" t="s">
        <v>43</v>
      </c>
      <c r="J83" t="s">
        <v>101</v>
      </c>
      <c r="K83" t="s">
        <v>102</v>
      </c>
      <c r="L83" t="s">
        <v>103</v>
      </c>
      <c r="M83" t="s">
        <v>104</v>
      </c>
      <c r="N83" t="s">
        <v>165</v>
      </c>
      <c r="O83">
        <v>1</v>
      </c>
      <c r="P83" t="s">
        <v>49</v>
      </c>
      <c r="Q83" t="s">
        <v>50</v>
      </c>
      <c r="R83" t="s">
        <v>51</v>
      </c>
      <c r="S83" t="s">
        <v>52</v>
      </c>
    </row>
    <row r="84" spans="1:19" x14ac:dyDescent="0.25">
      <c r="A84" t="s">
        <v>127</v>
      </c>
      <c r="B84">
        <v>3300032829</v>
      </c>
      <c r="C84" t="s">
        <v>106</v>
      </c>
      <c r="D84">
        <v>2</v>
      </c>
      <c r="E84">
        <v>1231</v>
      </c>
      <c r="F84">
        <v>0.59</v>
      </c>
      <c r="G84">
        <v>9</v>
      </c>
      <c r="H84" t="s">
        <v>42</v>
      </c>
      <c r="I84" t="s">
        <v>43</v>
      </c>
      <c r="J84" t="s">
        <v>44</v>
      </c>
      <c r="K84" t="s">
        <v>45</v>
      </c>
      <c r="L84" t="s">
        <v>46</v>
      </c>
      <c r="M84" t="s">
        <v>47</v>
      </c>
      <c r="O84">
        <v>1</v>
      </c>
      <c r="P84" t="s">
        <v>49</v>
      </c>
      <c r="Q84" t="s">
        <v>50</v>
      </c>
      <c r="R84" t="s">
        <v>51</v>
      </c>
      <c r="S84" t="s">
        <v>52</v>
      </c>
    </row>
    <row r="85" spans="1:19" x14ac:dyDescent="0.25">
      <c r="A85" t="s">
        <v>186</v>
      </c>
      <c r="B85">
        <v>3300033134</v>
      </c>
      <c r="C85" t="s">
        <v>185</v>
      </c>
      <c r="D85">
        <v>2</v>
      </c>
      <c r="E85">
        <v>1209</v>
      </c>
      <c r="F85">
        <v>0.41</v>
      </c>
      <c r="G85">
        <v>8</v>
      </c>
      <c r="H85" t="s">
        <v>42</v>
      </c>
      <c r="I85" t="s">
        <v>43</v>
      </c>
      <c r="J85" t="s">
        <v>101</v>
      </c>
      <c r="K85" t="s">
        <v>102</v>
      </c>
      <c r="L85" t="s">
        <v>103</v>
      </c>
      <c r="M85" t="s">
        <v>104</v>
      </c>
      <c r="O85">
        <v>1</v>
      </c>
      <c r="P85" t="s">
        <v>49</v>
      </c>
      <c r="Q85" t="s">
        <v>50</v>
      </c>
      <c r="R85" t="s">
        <v>51</v>
      </c>
      <c r="S85" t="s">
        <v>52</v>
      </c>
    </row>
    <row r="86" spans="1:19" x14ac:dyDescent="0.25">
      <c r="A86" t="s">
        <v>166</v>
      </c>
      <c r="B86">
        <v>3300032897</v>
      </c>
      <c r="C86" t="s">
        <v>143</v>
      </c>
      <c r="D86">
        <v>1</v>
      </c>
      <c r="E86">
        <v>1191</v>
      </c>
      <c r="F86">
        <v>0.6</v>
      </c>
      <c r="G86">
        <v>13</v>
      </c>
      <c r="H86" t="s">
        <v>42</v>
      </c>
      <c r="I86" t="s">
        <v>43</v>
      </c>
      <c r="J86" t="s">
        <v>44</v>
      </c>
      <c r="K86" t="s">
        <v>62</v>
      </c>
      <c r="L86" t="s">
        <v>63</v>
      </c>
      <c r="M86" t="s">
        <v>64</v>
      </c>
      <c r="N86" t="s">
        <v>65</v>
      </c>
      <c r="O86">
        <v>1</v>
      </c>
      <c r="P86" t="s">
        <v>49</v>
      </c>
      <c r="Q86" t="s">
        <v>50</v>
      </c>
      <c r="R86" t="s">
        <v>51</v>
      </c>
      <c r="S86" t="s">
        <v>52</v>
      </c>
    </row>
    <row r="87" spans="1:19" x14ac:dyDescent="0.25">
      <c r="A87" t="s">
        <v>66</v>
      </c>
      <c r="B87">
        <v>3300032782</v>
      </c>
      <c r="C87" t="s">
        <v>60</v>
      </c>
      <c r="D87">
        <v>1</v>
      </c>
      <c r="E87">
        <v>1175</v>
      </c>
      <c r="F87">
        <v>0.57999999999999996</v>
      </c>
      <c r="G87">
        <v>9</v>
      </c>
      <c r="H87" t="s">
        <v>42</v>
      </c>
      <c r="I87" t="s">
        <v>43</v>
      </c>
      <c r="J87" t="s">
        <v>44</v>
      </c>
      <c r="K87" t="s">
        <v>45</v>
      </c>
      <c r="L87" t="s">
        <v>46</v>
      </c>
      <c r="M87" t="s">
        <v>47</v>
      </c>
      <c r="N87" t="s">
        <v>48</v>
      </c>
      <c r="O87">
        <v>1</v>
      </c>
      <c r="P87" t="s">
        <v>49</v>
      </c>
      <c r="Q87" t="s">
        <v>50</v>
      </c>
      <c r="R87" t="s">
        <v>51</v>
      </c>
      <c r="S87" t="s">
        <v>52</v>
      </c>
    </row>
    <row r="88" spans="1:19" s="8" customFormat="1" x14ac:dyDescent="0.25">
      <c r="A88" s="8" t="s">
        <v>86</v>
      </c>
      <c r="B88" s="8">
        <v>3300032783</v>
      </c>
      <c r="C88" s="8" t="s">
        <v>71</v>
      </c>
      <c r="D88" s="8">
        <v>1</v>
      </c>
      <c r="E88" s="8">
        <v>1168</v>
      </c>
      <c r="F88" s="8">
        <v>0.65</v>
      </c>
      <c r="G88" s="8">
        <v>14</v>
      </c>
      <c r="P88" s="8" t="s">
        <v>49</v>
      </c>
      <c r="Q88" s="8" t="s">
        <v>50</v>
      </c>
      <c r="R88" s="8" t="s">
        <v>51</v>
      </c>
      <c r="S88" s="8" t="s">
        <v>52</v>
      </c>
    </row>
    <row r="89" spans="1:19" x14ac:dyDescent="0.25">
      <c r="A89" t="s">
        <v>179</v>
      </c>
      <c r="B89">
        <v>3300033004</v>
      </c>
      <c r="C89" t="s">
        <v>172</v>
      </c>
      <c r="D89">
        <v>2</v>
      </c>
      <c r="E89">
        <v>1155</v>
      </c>
      <c r="F89">
        <v>0.61</v>
      </c>
      <c r="G89">
        <v>11</v>
      </c>
      <c r="H89" t="s">
        <v>42</v>
      </c>
      <c r="I89" t="s">
        <v>43</v>
      </c>
      <c r="J89" t="s">
        <v>44</v>
      </c>
      <c r="K89" t="s">
        <v>45</v>
      </c>
      <c r="L89" t="s">
        <v>46</v>
      </c>
      <c r="M89" t="s">
        <v>47</v>
      </c>
      <c r="N89" t="s">
        <v>48</v>
      </c>
      <c r="O89">
        <v>1</v>
      </c>
      <c r="P89" t="s">
        <v>49</v>
      </c>
      <c r="Q89" t="s">
        <v>50</v>
      </c>
      <c r="R89" t="s">
        <v>51</v>
      </c>
      <c r="S89" t="s">
        <v>52</v>
      </c>
    </row>
    <row r="90" spans="1:19" s="8" customFormat="1" x14ac:dyDescent="0.25">
      <c r="A90" s="8" t="s">
        <v>180</v>
      </c>
      <c r="B90" s="8">
        <v>3300033004</v>
      </c>
      <c r="C90" s="8" t="s">
        <v>172</v>
      </c>
      <c r="D90" s="8">
        <v>1</v>
      </c>
      <c r="E90" s="8">
        <v>1143</v>
      </c>
      <c r="F90" s="8">
        <v>0.65</v>
      </c>
      <c r="G90" s="8">
        <v>10</v>
      </c>
      <c r="P90" s="8" t="s">
        <v>49</v>
      </c>
      <c r="Q90" s="8" t="s">
        <v>50</v>
      </c>
      <c r="R90" s="8" t="s">
        <v>51</v>
      </c>
      <c r="S90" s="8" t="s">
        <v>52</v>
      </c>
    </row>
    <row r="91" spans="1:19" x14ac:dyDescent="0.25">
      <c r="A91" t="s">
        <v>187</v>
      </c>
      <c r="B91">
        <v>3300033134</v>
      </c>
      <c r="C91" t="s">
        <v>185</v>
      </c>
      <c r="D91">
        <v>2</v>
      </c>
      <c r="E91">
        <v>1136</v>
      </c>
      <c r="F91">
        <v>0.42</v>
      </c>
      <c r="G91">
        <v>9</v>
      </c>
      <c r="H91" t="s">
        <v>42</v>
      </c>
      <c r="I91" t="s">
        <v>43</v>
      </c>
      <c r="J91" t="s">
        <v>101</v>
      </c>
      <c r="K91" t="s">
        <v>102</v>
      </c>
      <c r="L91" t="s">
        <v>103</v>
      </c>
      <c r="O91">
        <v>1</v>
      </c>
      <c r="P91" t="s">
        <v>49</v>
      </c>
      <c r="Q91" t="s">
        <v>50</v>
      </c>
      <c r="R91" t="s">
        <v>51</v>
      </c>
      <c r="S91" t="s">
        <v>52</v>
      </c>
    </row>
    <row r="92" spans="1:19" x14ac:dyDescent="0.25">
      <c r="A92" t="s">
        <v>181</v>
      </c>
      <c r="B92">
        <v>3300033004</v>
      </c>
      <c r="C92" t="s">
        <v>172</v>
      </c>
      <c r="D92">
        <v>1</v>
      </c>
      <c r="E92">
        <v>1116</v>
      </c>
      <c r="F92">
        <v>0.56999999999999995</v>
      </c>
      <c r="G92">
        <v>7</v>
      </c>
      <c r="H92" t="s">
        <v>42</v>
      </c>
      <c r="I92" t="s">
        <v>43</v>
      </c>
      <c r="J92" t="s">
        <v>44</v>
      </c>
      <c r="K92" t="s">
        <v>45</v>
      </c>
      <c r="L92" t="s">
        <v>46</v>
      </c>
      <c r="M92" t="s">
        <v>47</v>
      </c>
      <c r="N92" t="s">
        <v>48</v>
      </c>
      <c r="O92">
        <v>1</v>
      </c>
      <c r="P92" t="s">
        <v>49</v>
      </c>
      <c r="Q92" t="s">
        <v>50</v>
      </c>
      <c r="R92" t="s">
        <v>51</v>
      </c>
      <c r="S92" t="s">
        <v>52</v>
      </c>
    </row>
    <row r="93" spans="1:19" x14ac:dyDescent="0.25">
      <c r="A93" t="s">
        <v>190</v>
      </c>
      <c r="B93">
        <v>3300033158</v>
      </c>
      <c r="C93" t="s">
        <v>189</v>
      </c>
      <c r="D93">
        <v>1</v>
      </c>
      <c r="E93">
        <v>1107</v>
      </c>
      <c r="F93">
        <v>0.48</v>
      </c>
      <c r="G93">
        <v>8</v>
      </c>
      <c r="H93" t="s">
        <v>42</v>
      </c>
      <c r="I93" t="s">
        <v>43</v>
      </c>
      <c r="J93" t="s">
        <v>44</v>
      </c>
      <c r="K93" t="s">
        <v>77</v>
      </c>
      <c r="L93" t="s">
        <v>191</v>
      </c>
      <c r="M93" t="s">
        <v>192</v>
      </c>
      <c r="N93" t="s">
        <v>193</v>
      </c>
      <c r="O93">
        <v>1</v>
      </c>
      <c r="P93" t="s">
        <v>49</v>
      </c>
      <c r="Q93" t="s">
        <v>50</v>
      </c>
      <c r="R93" t="s">
        <v>51</v>
      </c>
      <c r="S93" t="s">
        <v>52</v>
      </c>
    </row>
    <row r="94" spans="1:19" x14ac:dyDescent="0.25">
      <c r="A94" t="s">
        <v>67</v>
      </c>
      <c r="B94">
        <v>3300032782</v>
      </c>
      <c r="C94" t="s">
        <v>60</v>
      </c>
      <c r="D94">
        <v>1</v>
      </c>
      <c r="E94">
        <v>1087</v>
      </c>
      <c r="F94">
        <v>0.6</v>
      </c>
      <c r="G94">
        <v>13</v>
      </c>
      <c r="H94" t="s">
        <v>42</v>
      </c>
      <c r="I94" t="s">
        <v>43</v>
      </c>
      <c r="J94" t="s">
        <v>44</v>
      </c>
      <c r="K94" t="s">
        <v>45</v>
      </c>
      <c r="L94" t="s">
        <v>46</v>
      </c>
      <c r="M94" t="s">
        <v>47</v>
      </c>
      <c r="N94" t="s">
        <v>54</v>
      </c>
      <c r="O94">
        <v>1</v>
      </c>
      <c r="P94" t="s">
        <v>49</v>
      </c>
      <c r="Q94" t="s">
        <v>50</v>
      </c>
      <c r="R94" t="s">
        <v>51</v>
      </c>
      <c r="S94" t="s">
        <v>52</v>
      </c>
    </row>
    <row r="95" spans="1:19" x14ac:dyDescent="0.25">
      <c r="A95" t="s">
        <v>132</v>
      </c>
      <c r="B95">
        <v>3300032892</v>
      </c>
      <c r="C95" t="s">
        <v>130</v>
      </c>
      <c r="D95">
        <v>2</v>
      </c>
      <c r="E95">
        <v>1078</v>
      </c>
      <c r="F95">
        <v>0.4</v>
      </c>
      <c r="G95">
        <v>13</v>
      </c>
      <c r="H95" t="s">
        <v>42</v>
      </c>
      <c r="I95" t="s">
        <v>43</v>
      </c>
      <c r="J95" t="s">
        <v>101</v>
      </c>
      <c r="K95" t="s">
        <v>102</v>
      </c>
      <c r="L95" t="s">
        <v>103</v>
      </c>
      <c r="M95" t="s">
        <v>104</v>
      </c>
      <c r="O95">
        <v>1</v>
      </c>
      <c r="P95" t="s">
        <v>49</v>
      </c>
      <c r="Q95" t="s">
        <v>50</v>
      </c>
      <c r="R95" t="s">
        <v>51</v>
      </c>
      <c r="S95" t="s">
        <v>52</v>
      </c>
    </row>
    <row r="96" spans="1:19" x14ac:dyDescent="0.25">
      <c r="A96" t="s">
        <v>167</v>
      </c>
      <c r="B96">
        <v>3300032897</v>
      </c>
      <c r="C96" t="s">
        <v>143</v>
      </c>
      <c r="D96">
        <v>1</v>
      </c>
      <c r="E96">
        <v>1076</v>
      </c>
      <c r="F96">
        <v>0.61</v>
      </c>
      <c r="G96">
        <v>15</v>
      </c>
      <c r="H96" t="s">
        <v>42</v>
      </c>
      <c r="I96" t="s">
        <v>43</v>
      </c>
      <c r="J96" t="s">
        <v>44</v>
      </c>
      <c r="K96" t="s">
        <v>45</v>
      </c>
      <c r="L96" t="s">
        <v>46</v>
      </c>
      <c r="M96" t="s">
        <v>47</v>
      </c>
      <c r="N96" t="s">
        <v>48</v>
      </c>
      <c r="O96">
        <v>1</v>
      </c>
      <c r="P96" t="s">
        <v>49</v>
      </c>
      <c r="Q96" t="s">
        <v>50</v>
      </c>
      <c r="R96" t="s">
        <v>51</v>
      </c>
      <c r="S96" t="s">
        <v>52</v>
      </c>
    </row>
    <row r="97" spans="1:19" x14ac:dyDescent="0.25">
      <c r="A97" t="s">
        <v>128</v>
      </c>
      <c r="B97">
        <v>3300032829</v>
      </c>
      <c r="C97" t="s">
        <v>106</v>
      </c>
      <c r="D97">
        <v>2</v>
      </c>
      <c r="E97">
        <v>1070</v>
      </c>
      <c r="F97">
        <v>0.61</v>
      </c>
      <c r="G97">
        <v>7</v>
      </c>
      <c r="H97" t="s">
        <v>42</v>
      </c>
      <c r="I97" t="s">
        <v>43</v>
      </c>
      <c r="J97" t="s">
        <v>44</v>
      </c>
      <c r="K97" t="s">
        <v>45</v>
      </c>
      <c r="L97" t="s">
        <v>46</v>
      </c>
      <c r="M97" t="s">
        <v>47</v>
      </c>
      <c r="N97" t="s">
        <v>48</v>
      </c>
      <c r="O97">
        <v>1</v>
      </c>
      <c r="P97" t="s">
        <v>49</v>
      </c>
      <c r="Q97" t="s">
        <v>50</v>
      </c>
      <c r="R97" t="s">
        <v>51</v>
      </c>
      <c r="S97" t="s">
        <v>52</v>
      </c>
    </row>
    <row r="98" spans="1:19" s="8" customFormat="1" x14ac:dyDescent="0.25">
      <c r="A98" s="8" t="s">
        <v>133</v>
      </c>
      <c r="B98" s="8">
        <v>3300032892</v>
      </c>
      <c r="C98" s="8" t="s">
        <v>130</v>
      </c>
      <c r="D98" s="8">
        <v>1</v>
      </c>
      <c r="E98" s="8">
        <v>1067</v>
      </c>
      <c r="F98" s="8">
        <v>0.64</v>
      </c>
      <c r="G98" s="8">
        <v>22</v>
      </c>
      <c r="P98" s="8" t="s">
        <v>49</v>
      </c>
      <c r="Q98" s="8" t="s">
        <v>50</v>
      </c>
      <c r="R98" s="8" t="s">
        <v>51</v>
      </c>
      <c r="S98" s="8" t="s">
        <v>52</v>
      </c>
    </row>
    <row r="99" spans="1:19" x14ac:dyDescent="0.25">
      <c r="A99" t="s">
        <v>168</v>
      </c>
      <c r="B99">
        <v>3300032897</v>
      </c>
      <c r="C99" t="s">
        <v>143</v>
      </c>
      <c r="D99">
        <v>2</v>
      </c>
      <c r="E99">
        <v>1065</v>
      </c>
      <c r="F99">
        <v>0.57999999999999996</v>
      </c>
      <c r="G99">
        <v>7</v>
      </c>
      <c r="H99" t="s">
        <v>42</v>
      </c>
      <c r="I99" t="s">
        <v>43</v>
      </c>
      <c r="J99" t="s">
        <v>44</v>
      </c>
      <c r="K99" t="s">
        <v>45</v>
      </c>
      <c r="L99" t="s">
        <v>46</v>
      </c>
      <c r="M99" t="s">
        <v>47</v>
      </c>
      <c r="O99">
        <v>1</v>
      </c>
      <c r="P99" t="s">
        <v>49</v>
      </c>
      <c r="Q99" t="s">
        <v>50</v>
      </c>
      <c r="R99" t="s">
        <v>51</v>
      </c>
      <c r="S99" t="s">
        <v>52</v>
      </c>
    </row>
    <row r="100" spans="1:19" x14ac:dyDescent="0.25">
      <c r="A100" t="s">
        <v>169</v>
      </c>
      <c r="B100">
        <v>3300032897</v>
      </c>
      <c r="C100" t="s">
        <v>143</v>
      </c>
      <c r="D100">
        <v>2</v>
      </c>
      <c r="E100">
        <v>1063</v>
      </c>
      <c r="F100">
        <v>0.46</v>
      </c>
      <c r="G100">
        <v>12</v>
      </c>
      <c r="H100" t="s">
        <v>42</v>
      </c>
      <c r="I100" t="s">
        <v>43</v>
      </c>
      <c r="J100" t="s">
        <v>101</v>
      </c>
      <c r="K100" t="s">
        <v>102</v>
      </c>
      <c r="L100" t="s">
        <v>103</v>
      </c>
      <c r="M100" t="s">
        <v>104</v>
      </c>
      <c r="O100">
        <v>1</v>
      </c>
      <c r="P100" t="s">
        <v>49</v>
      </c>
      <c r="Q100" t="s">
        <v>50</v>
      </c>
      <c r="R100" t="s">
        <v>51</v>
      </c>
      <c r="S100" t="s">
        <v>52</v>
      </c>
    </row>
    <row r="101" spans="1:19" x14ac:dyDescent="0.25">
      <c r="A101" t="s">
        <v>182</v>
      </c>
      <c r="B101">
        <v>3300033004</v>
      </c>
      <c r="C101" t="s">
        <v>172</v>
      </c>
      <c r="D101">
        <v>1</v>
      </c>
      <c r="E101">
        <v>1057</v>
      </c>
      <c r="F101">
        <v>0.61</v>
      </c>
      <c r="G101">
        <v>16</v>
      </c>
      <c r="H101" t="s">
        <v>42</v>
      </c>
      <c r="I101" t="s">
        <v>43</v>
      </c>
      <c r="J101" t="s">
        <v>44</v>
      </c>
      <c r="K101" t="s">
        <v>45</v>
      </c>
      <c r="L101" t="s">
        <v>46</v>
      </c>
      <c r="M101" t="s">
        <v>47</v>
      </c>
      <c r="N101" t="s">
        <v>48</v>
      </c>
      <c r="O101">
        <v>1</v>
      </c>
      <c r="P101" t="s">
        <v>49</v>
      </c>
      <c r="Q101" t="s">
        <v>50</v>
      </c>
      <c r="R101" t="s">
        <v>51</v>
      </c>
      <c r="S101" t="s">
        <v>52</v>
      </c>
    </row>
    <row r="102" spans="1:19" s="8" customFormat="1" x14ac:dyDescent="0.25">
      <c r="A102" s="8" t="s">
        <v>183</v>
      </c>
      <c r="B102" s="8">
        <v>3300033004</v>
      </c>
      <c r="C102" s="8" t="s">
        <v>172</v>
      </c>
      <c r="D102" s="8">
        <v>2</v>
      </c>
      <c r="E102" s="8">
        <v>1048</v>
      </c>
      <c r="F102" s="8">
        <v>0.43</v>
      </c>
      <c r="G102" s="8">
        <v>14</v>
      </c>
      <c r="P102" s="8" t="s">
        <v>49</v>
      </c>
      <c r="Q102" s="8" t="s">
        <v>50</v>
      </c>
      <c r="R102" s="8" t="s">
        <v>51</v>
      </c>
      <c r="S102" s="8" t="s">
        <v>52</v>
      </c>
    </row>
    <row r="103" spans="1:19" x14ac:dyDescent="0.25">
      <c r="A103" t="s">
        <v>170</v>
      </c>
      <c r="B103">
        <v>3300032897</v>
      </c>
      <c r="C103" t="s">
        <v>143</v>
      </c>
      <c r="D103">
        <v>1</v>
      </c>
      <c r="E103">
        <v>1029</v>
      </c>
      <c r="F103">
        <v>0.66</v>
      </c>
      <c r="G103">
        <v>24</v>
      </c>
      <c r="H103" t="s">
        <v>42</v>
      </c>
      <c r="I103" t="s">
        <v>43</v>
      </c>
      <c r="J103" t="s">
        <v>44</v>
      </c>
      <c r="K103" t="s">
        <v>62</v>
      </c>
      <c r="L103" t="s">
        <v>63</v>
      </c>
      <c r="M103" t="s">
        <v>64</v>
      </c>
      <c r="N103" t="s">
        <v>65</v>
      </c>
      <c r="O103">
        <v>1</v>
      </c>
      <c r="P103" t="s">
        <v>49</v>
      </c>
      <c r="Q103" t="s">
        <v>50</v>
      </c>
      <c r="R103" t="s">
        <v>51</v>
      </c>
      <c r="S103" t="s">
        <v>52</v>
      </c>
    </row>
    <row r="104" spans="1:19" x14ac:dyDescent="0.25">
      <c r="A104" t="s">
        <v>68</v>
      </c>
      <c r="B104">
        <v>3300032782</v>
      </c>
      <c r="C104" t="s">
        <v>60</v>
      </c>
      <c r="D104">
        <v>1</v>
      </c>
      <c r="E104">
        <v>1020</v>
      </c>
      <c r="F104">
        <v>0.63</v>
      </c>
      <c r="G104">
        <v>14</v>
      </c>
      <c r="H104" t="s">
        <v>42</v>
      </c>
      <c r="I104" t="s">
        <v>43</v>
      </c>
      <c r="J104" t="s">
        <v>44</v>
      </c>
      <c r="K104" t="s">
        <v>62</v>
      </c>
      <c r="L104" t="s">
        <v>63</v>
      </c>
      <c r="M104" t="s">
        <v>64</v>
      </c>
      <c r="N104" t="s">
        <v>69</v>
      </c>
      <c r="O104">
        <v>1</v>
      </c>
      <c r="P104" t="s">
        <v>49</v>
      </c>
      <c r="Q104" t="s">
        <v>50</v>
      </c>
      <c r="R104" t="s">
        <v>51</v>
      </c>
      <c r="S104" t="s">
        <v>52</v>
      </c>
    </row>
  </sheetData>
  <autoFilter ref="A1:T104">
    <sortState ref="A2:T104">
      <sortCondition descending="1" ref="E1:E10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2"/>
  <sheetViews>
    <sheetView workbookViewId="0">
      <selection activeCell="B1" sqref="B1:B1048576"/>
    </sheetView>
  </sheetViews>
  <sheetFormatPr defaultColWidth="11" defaultRowHeight="15.75" x14ac:dyDescent="0.25"/>
  <cols>
    <col min="1" max="1" width="39.25" customWidth="1"/>
    <col min="3" max="3" width="34.625" customWidth="1"/>
  </cols>
  <sheetData>
    <row r="1" spans="1:20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</row>
    <row r="2" spans="1:20" x14ac:dyDescent="0.25">
      <c r="A2" t="s">
        <v>194</v>
      </c>
      <c r="B2">
        <v>3300032770</v>
      </c>
      <c r="C2" t="s">
        <v>41</v>
      </c>
      <c r="D2">
        <v>636</v>
      </c>
      <c r="E2">
        <v>732090</v>
      </c>
      <c r="F2">
        <v>0.62</v>
      </c>
      <c r="G2">
        <v>94</v>
      </c>
      <c r="H2" t="s">
        <v>195</v>
      </c>
      <c r="O2">
        <v>0.72</v>
      </c>
      <c r="P2" t="s">
        <v>49</v>
      </c>
      <c r="Q2" t="s">
        <v>50</v>
      </c>
      <c r="R2" t="s">
        <v>51</v>
      </c>
      <c r="S2" t="s">
        <v>52</v>
      </c>
    </row>
    <row r="3" spans="1:20" x14ac:dyDescent="0.25">
      <c r="A3" t="s">
        <v>310</v>
      </c>
      <c r="B3">
        <v>3300032805</v>
      </c>
      <c r="C3" t="s">
        <v>88</v>
      </c>
      <c r="D3">
        <v>341</v>
      </c>
      <c r="E3">
        <v>436839</v>
      </c>
      <c r="F3">
        <v>0.61</v>
      </c>
      <c r="G3">
        <v>17</v>
      </c>
      <c r="H3" t="s">
        <v>195</v>
      </c>
      <c r="I3" t="s">
        <v>311</v>
      </c>
      <c r="J3" t="s">
        <v>312</v>
      </c>
      <c r="K3" t="s">
        <v>313</v>
      </c>
      <c r="L3" t="s">
        <v>314</v>
      </c>
      <c r="O3">
        <v>0.64</v>
      </c>
      <c r="P3" t="s">
        <v>49</v>
      </c>
      <c r="Q3" t="s">
        <v>50</v>
      </c>
      <c r="R3" t="s">
        <v>51</v>
      </c>
      <c r="S3" t="s">
        <v>52</v>
      </c>
    </row>
    <row r="4" spans="1:20" x14ac:dyDescent="0.25">
      <c r="A4" t="s">
        <v>196</v>
      </c>
      <c r="B4">
        <v>3300032770</v>
      </c>
      <c r="C4" t="s">
        <v>41</v>
      </c>
      <c r="D4">
        <v>216</v>
      </c>
      <c r="E4">
        <v>219548</v>
      </c>
      <c r="F4">
        <v>0.64</v>
      </c>
      <c r="G4">
        <v>29</v>
      </c>
      <c r="H4" t="s">
        <v>195</v>
      </c>
      <c r="I4" t="s">
        <v>197</v>
      </c>
      <c r="J4" t="s">
        <v>198</v>
      </c>
      <c r="O4">
        <v>0.54</v>
      </c>
      <c r="P4" t="s">
        <v>49</v>
      </c>
      <c r="Q4" t="s">
        <v>50</v>
      </c>
      <c r="R4" t="s">
        <v>51</v>
      </c>
      <c r="S4" t="s">
        <v>52</v>
      </c>
    </row>
    <row r="5" spans="1:20" x14ac:dyDescent="0.25">
      <c r="A5" t="s">
        <v>591</v>
      </c>
      <c r="B5">
        <v>3300032954</v>
      </c>
      <c r="C5" t="s">
        <v>592</v>
      </c>
      <c r="D5">
        <v>155</v>
      </c>
      <c r="E5">
        <v>172042</v>
      </c>
      <c r="F5">
        <v>0.64</v>
      </c>
      <c r="G5">
        <v>16</v>
      </c>
      <c r="H5" t="s">
        <v>195</v>
      </c>
      <c r="O5">
        <v>0.86</v>
      </c>
      <c r="P5" t="s">
        <v>49</v>
      </c>
      <c r="Q5" t="s">
        <v>50</v>
      </c>
      <c r="R5" t="s">
        <v>51</v>
      </c>
      <c r="S5" t="s">
        <v>52</v>
      </c>
    </row>
    <row r="6" spans="1:20" x14ac:dyDescent="0.25">
      <c r="A6" t="s">
        <v>411</v>
      </c>
      <c r="B6">
        <v>3300032892</v>
      </c>
      <c r="C6" t="s">
        <v>130</v>
      </c>
      <c r="D6">
        <v>152</v>
      </c>
      <c r="E6">
        <v>162738</v>
      </c>
      <c r="F6">
        <v>0.53</v>
      </c>
      <c r="G6">
        <v>20</v>
      </c>
      <c r="H6" t="s">
        <v>195</v>
      </c>
      <c r="O6">
        <v>0.64</v>
      </c>
      <c r="P6" t="s">
        <v>49</v>
      </c>
      <c r="Q6" t="s">
        <v>50</v>
      </c>
      <c r="R6" t="s">
        <v>51</v>
      </c>
      <c r="S6" t="s">
        <v>52</v>
      </c>
    </row>
    <row r="7" spans="1:20" x14ac:dyDescent="0.25">
      <c r="A7" t="s">
        <v>286</v>
      </c>
      <c r="B7">
        <v>3300032783</v>
      </c>
      <c r="C7" t="s">
        <v>71</v>
      </c>
      <c r="D7">
        <v>142</v>
      </c>
      <c r="E7">
        <v>134154</v>
      </c>
      <c r="F7">
        <v>0.56999999999999995</v>
      </c>
      <c r="G7">
        <v>18</v>
      </c>
      <c r="H7" t="s">
        <v>195</v>
      </c>
      <c r="O7">
        <v>0.67</v>
      </c>
      <c r="P7" t="s">
        <v>49</v>
      </c>
      <c r="Q7" t="s">
        <v>50</v>
      </c>
      <c r="R7" t="s">
        <v>51</v>
      </c>
      <c r="S7" t="s">
        <v>52</v>
      </c>
    </row>
    <row r="8" spans="1:20" x14ac:dyDescent="0.25">
      <c r="A8" t="s">
        <v>199</v>
      </c>
      <c r="B8">
        <v>3300032770</v>
      </c>
      <c r="C8" t="s">
        <v>41</v>
      </c>
      <c r="D8">
        <v>83</v>
      </c>
      <c r="E8">
        <v>95577</v>
      </c>
      <c r="F8">
        <v>0.71</v>
      </c>
      <c r="G8">
        <v>21</v>
      </c>
      <c r="H8" t="s">
        <v>195</v>
      </c>
      <c r="O8">
        <v>0.64</v>
      </c>
      <c r="P8" t="s">
        <v>49</v>
      </c>
      <c r="Q8" t="s">
        <v>50</v>
      </c>
      <c r="R8" t="s">
        <v>51</v>
      </c>
      <c r="S8" t="s">
        <v>52</v>
      </c>
    </row>
    <row r="9" spans="1:20" x14ac:dyDescent="0.25">
      <c r="A9" t="s">
        <v>520</v>
      </c>
      <c r="B9">
        <v>3300032897</v>
      </c>
      <c r="C9" t="s">
        <v>143</v>
      </c>
      <c r="D9">
        <v>86</v>
      </c>
      <c r="E9">
        <v>83806</v>
      </c>
      <c r="F9">
        <v>0.63</v>
      </c>
      <c r="G9">
        <v>17</v>
      </c>
      <c r="H9" t="s">
        <v>195</v>
      </c>
      <c r="O9">
        <v>0.76</v>
      </c>
      <c r="P9" t="s">
        <v>49</v>
      </c>
      <c r="Q9" t="s">
        <v>50</v>
      </c>
      <c r="R9" t="s">
        <v>51</v>
      </c>
      <c r="S9" t="s">
        <v>52</v>
      </c>
    </row>
    <row r="10" spans="1:20" x14ac:dyDescent="0.25">
      <c r="A10" t="s">
        <v>458</v>
      </c>
      <c r="B10">
        <v>3300032893</v>
      </c>
      <c r="C10" t="s">
        <v>135</v>
      </c>
      <c r="D10">
        <v>85</v>
      </c>
      <c r="E10">
        <v>82975</v>
      </c>
      <c r="F10">
        <v>0.63</v>
      </c>
      <c r="G10">
        <v>19</v>
      </c>
      <c r="H10" t="s">
        <v>195</v>
      </c>
      <c r="O10">
        <v>0.76</v>
      </c>
      <c r="P10" t="s">
        <v>49</v>
      </c>
      <c r="Q10" t="s">
        <v>50</v>
      </c>
      <c r="R10" t="s">
        <v>51</v>
      </c>
      <c r="S10" t="s">
        <v>52</v>
      </c>
    </row>
    <row r="11" spans="1:20" x14ac:dyDescent="0.25">
      <c r="A11" t="s">
        <v>412</v>
      </c>
      <c r="B11">
        <v>3300032892</v>
      </c>
      <c r="C11" t="s">
        <v>130</v>
      </c>
      <c r="D11">
        <v>59</v>
      </c>
      <c r="E11">
        <v>60185</v>
      </c>
      <c r="F11">
        <v>0.54</v>
      </c>
      <c r="G11">
        <v>27</v>
      </c>
      <c r="H11" t="s">
        <v>195</v>
      </c>
      <c r="O11">
        <v>0.73</v>
      </c>
      <c r="P11" t="s">
        <v>49</v>
      </c>
      <c r="Q11" t="s">
        <v>50</v>
      </c>
      <c r="R11" t="s">
        <v>51</v>
      </c>
      <c r="S11" t="s">
        <v>52</v>
      </c>
    </row>
    <row r="12" spans="1:20" x14ac:dyDescent="0.25">
      <c r="A12" t="s">
        <v>200</v>
      </c>
      <c r="B12">
        <v>3300032770</v>
      </c>
      <c r="C12" t="s">
        <v>41</v>
      </c>
      <c r="D12">
        <v>39</v>
      </c>
      <c r="E12">
        <v>54071</v>
      </c>
      <c r="F12">
        <v>0.6</v>
      </c>
      <c r="G12">
        <v>28</v>
      </c>
      <c r="H12" t="s">
        <v>195</v>
      </c>
      <c r="O12">
        <v>0.82</v>
      </c>
      <c r="P12" t="s">
        <v>49</v>
      </c>
      <c r="Q12" t="s">
        <v>50</v>
      </c>
      <c r="R12" t="s">
        <v>51</v>
      </c>
      <c r="S12" t="s">
        <v>52</v>
      </c>
    </row>
    <row r="13" spans="1:20" x14ac:dyDescent="0.25">
      <c r="A13" t="s">
        <v>351</v>
      </c>
      <c r="B13">
        <v>3300032829</v>
      </c>
      <c r="C13" t="s">
        <v>106</v>
      </c>
      <c r="D13">
        <v>57</v>
      </c>
      <c r="E13">
        <v>53307</v>
      </c>
      <c r="F13">
        <v>0.49</v>
      </c>
      <c r="G13">
        <v>13</v>
      </c>
      <c r="H13" t="s">
        <v>195</v>
      </c>
      <c r="I13" t="s">
        <v>232</v>
      </c>
      <c r="O13">
        <v>0.53</v>
      </c>
      <c r="P13" t="s">
        <v>49</v>
      </c>
      <c r="Q13" t="s">
        <v>50</v>
      </c>
      <c r="R13" t="s">
        <v>51</v>
      </c>
      <c r="S13" t="s">
        <v>52</v>
      </c>
    </row>
    <row r="14" spans="1:20" x14ac:dyDescent="0.25">
      <c r="A14" t="s">
        <v>459</v>
      </c>
      <c r="B14">
        <v>3300032893</v>
      </c>
      <c r="C14" t="s">
        <v>135</v>
      </c>
      <c r="D14">
        <v>53</v>
      </c>
      <c r="E14">
        <v>49331</v>
      </c>
      <c r="F14">
        <v>0.67</v>
      </c>
      <c r="G14">
        <v>14</v>
      </c>
      <c r="H14" t="s">
        <v>195</v>
      </c>
      <c r="I14" t="s">
        <v>197</v>
      </c>
      <c r="J14" t="s">
        <v>198</v>
      </c>
      <c r="O14">
        <v>0.6</v>
      </c>
      <c r="P14" t="s">
        <v>49</v>
      </c>
      <c r="Q14" t="s">
        <v>50</v>
      </c>
      <c r="R14" t="s">
        <v>51</v>
      </c>
      <c r="S14" t="s">
        <v>52</v>
      </c>
    </row>
    <row r="15" spans="1:20" x14ac:dyDescent="0.25">
      <c r="A15" t="s">
        <v>352</v>
      </c>
      <c r="B15">
        <v>3300032829</v>
      </c>
      <c r="C15" t="s">
        <v>106</v>
      </c>
      <c r="D15">
        <v>51</v>
      </c>
      <c r="E15">
        <v>47511</v>
      </c>
      <c r="F15">
        <v>0.53</v>
      </c>
      <c r="G15">
        <v>25</v>
      </c>
      <c r="H15" t="s">
        <v>195</v>
      </c>
      <c r="O15">
        <v>0.86</v>
      </c>
      <c r="P15" t="s">
        <v>49</v>
      </c>
      <c r="Q15" t="s">
        <v>50</v>
      </c>
      <c r="R15" t="s">
        <v>51</v>
      </c>
      <c r="S15" t="s">
        <v>52</v>
      </c>
    </row>
    <row r="16" spans="1:20" x14ac:dyDescent="0.25">
      <c r="A16" t="s">
        <v>413</v>
      </c>
      <c r="B16">
        <v>3300032892</v>
      </c>
      <c r="C16" t="s">
        <v>130</v>
      </c>
      <c r="D16">
        <v>46</v>
      </c>
      <c r="E16">
        <v>45742</v>
      </c>
      <c r="F16">
        <v>0.53</v>
      </c>
      <c r="G16">
        <v>11</v>
      </c>
      <c r="H16" t="s">
        <v>195</v>
      </c>
      <c r="O16">
        <v>0.63</v>
      </c>
      <c r="P16" t="s">
        <v>49</v>
      </c>
      <c r="Q16" t="s">
        <v>50</v>
      </c>
      <c r="R16" t="s">
        <v>51</v>
      </c>
      <c r="S16" t="s">
        <v>52</v>
      </c>
    </row>
    <row r="17" spans="1:19" x14ac:dyDescent="0.25">
      <c r="A17" t="s">
        <v>584</v>
      </c>
      <c r="B17">
        <v>3300032898</v>
      </c>
      <c r="C17" t="s">
        <v>585</v>
      </c>
      <c r="D17">
        <v>31</v>
      </c>
      <c r="E17">
        <v>32710</v>
      </c>
      <c r="F17">
        <v>0.6</v>
      </c>
      <c r="G17">
        <v>14</v>
      </c>
      <c r="H17" t="s">
        <v>195</v>
      </c>
      <c r="O17">
        <v>0.84</v>
      </c>
      <c r="P17" t="s">
        <v>49</v>
      </c>
      <c r="Q17" t="s">
        <v>50</v>
      </c>
      <c r="R17" t="s">
        <v>51</v>
      </c>
      <c r="S17" t="s">
        <v>52</v>
      </c>
    </row>
    <row r="18" spans="1:19" x14ac:dyDescent="0.25">
      <c r="A18" t="s">
        <v>521</v>
      </c>
      <c r="B18">
        <v>3300032897</v>
      </c>
      <c r="C18" t="s">
        <v>143</v>
      </c>
      <c r="D18">
        <v>29</v>
      </c>
      <c r="E18">
        <v>32243</v>
      </c>
      <c r="F18">
        <v>0.59</v>
      </c>
      <c r="G18">
        <v>18</v>
      </c>
      <c r="H18" t="s">
        <v>195</v>
      </c>
      <c r="I18" t="s">
        <v>197</v>
      </c>
      <c r="J18" t="s">
        <v>267</v>
      </c>
      <c r="K18" t="s">
        <v>268</v>
      </c>
      <c r="L18" t="s">
        <v>392</v>
      </c>
      <c r="O18">
        <v>0.55000000000000004</v>
      </c>
      <c r="P18" t="s">
        <v>49</v>
      </c>
      <c r="Q18" t="s">
        <v>50</v>
      </c>
      <c r="R18" t="s">
        <v>51</v>
      </c>
      <c r="S18" t="s">
        <v>52</v>
      </c>
    </row>
    <row r="19" spans="1:19" x14ac:dyDescent="0.25">
      <c r="A19" t="s">
        <v>607</v>
      </c>
      <c r="B19">
        <v>3300033004</v>
      </c>
      <c r="C19" t="s">
        <v>172</v>
      </c>
      <c r="D19">
        <v>31</v>
      </c>
      <c r="E19">
        <v>31242</v>
      </c>
      <c r="F19">
        <v>0.72</v>
      </c>
      <c r="G19">
        <v>14</v>
      </c>
      <c r="H19" t="s">
        <v>195</v>
      </c>
      <c r="I19" t="s">
        <v>197</v>
      </c>
      <c r="O19">
        <v>0.52</v>
      </c>
      <c r="P19" t="s">
        <v>49</v>
      </c>
      <c r="Q19" t="s">
        <v>50</v>
      </c>
      <c r="R19" t="s">
        <v>51</v>
      </c>
      <c r="S19" t="s">
        <v>52</v>
      </c>
    </row>
    <row r="20" spans="1:19" x14ac:dyDescent="0.25">
      <c r="A20" t="s">
        <v>353</v>
      </c>
      <c r="B20">
        <v>3300032829</v>
      </c>
      <c r="C20" t="s">
        <v>106</v>
      </c>
      <c r="D20">
        <v>31</v>
      </c>
      <c r="E20">
        <v>30803</v>
      </c>
      <c r="F20">
        <v>0.48</v>
      </c>
      <c r="G20">
        <v>21</v>
      </c>
      <c r="H20" t="s">
        <v>195</v>
      </c>
      <c r="O20">
        <v>0.84</v>
      </c>
      <c r="P20" t="s">
        <v>49</v>
      </c>
      <c r="Q20" t="s">
        <v>50</v>
      </c>
      <c r="R20" t="s">
        <v>51</v>
      </c>
      <c r="S20" t="s">
        <v>52</v>
      </c>
    </row>
    <row r="21" spans="1:19" x14ac:dyDescent="0.25">
      <c r="A21" t="s">
        <v>522</v>
      </c>
      <c r="B21">
        <v>3300032897</v>
      </c>
      <c r="C21" t="s">
        <v>143</v>
      </c>
      <c r="D21">
        <v>31</v>
      </c>
      <c r="E21">
        <v>30492</v>
      </c>
      <c r="F21">
        <v>0.59</v>
      </c>
      <c r="G21">
        <v>11</v>
      </c>
      <c r="H21" t="s">
        <v>195</v>
      </c>
      <c r="O21">
        <v>0.68</v>
      </c>
      <c r="P21" t="s">
        <v>49</v>
      </c>
      <c r="Q21" t="s">
        <v>50</v>
      </c>
      <c r="R21" t="s">
        <v>51</v>
      </c>
      <c r="S21" t="s">
        <v>52</v>
      </c>
    </row>
    <row r="22" spans="1:19" x14ac:dyDescent="0.25">
      <c r="A22" t="s">
        <v>460</v>
      </c>
      <c r="B22">
        <v>3300032893</v>
      </c>
      <c r="C22" t="s">
        <v>135</v>
      </c>
      <c r="D22">
        <v>29</v>
      </c>
      <c r="E22">
        <v>27504</v>
      </c>
      <c r="F22">
        <v>0.61</v>
      </c>
      <c r="G22">
        <v>10</v>
      </c>
      <c r="H22" t="s">
        <v>195</v>
      </c>
      <c r="O22">
        <v>0.72</v>
      </c>
      <c r="P22" t="s">
        <v>49</v>
      </c>
      <c r="Q22" t="s">
        <v>50</v>
      </c>
      <c r="R22" t="s">
        <v>51</v>
      </c>
      <c r="S22" t="s">
        <v>52</v>
      </c>
    </row>
    <row r="23" spans="1:19" x14ac:dyDescent="0.25">
      <c r="A23" t="s">
        <v>263</v>
      </c>
      <c r="B23">
        <v>3300032782</v>
      </c>
      <c r="C23" t="s">
        <v>60</v>
      </c>
      <c r="D23">
        <v>35</v>
      </c>
      <c r="E23">
        <v>27415</v>
      </c>
      <c r="F23">
        <v>0.53</v>
      </c>
      <c r="G23">
        <v>20</v>
      </c>
      <c r="H23" t="s">
        <v>195</v>
      </c>
      <c r="O23">
        <v>0.71</v>
      </c>
      <c r="P23" t="s">
        <v>49</v>
      </c>
      <c r="Q23" t="s">
        <v>50</v>
      </c>
      <c r="R23" t="s">
        <v>51</v>
      </c>
      <c r="S23" t="s">
        <v>52</v>
      </c>
    </row>
    <row r="24" spans="1:19" x14ac:dyDescent="0.25">
      <c r="A24" t="s">
        <v>461</v>
      </c>
      <c r="B24">
        <v>3300032893</v>
      </c>
      <c r="C24" t="s">
        <v>135</v>
      </c>
      <c r="D24">
        <v>26</v>
      </c>
      <c r="E24">
        <v>27042</v>
      </c>
      <c r="F24">
        <v>0.49</v>
      </c>
      <c r="G24">
        <v>9</v>
      </c>
      <c r="H24" t="s">
        <v>195</v>
      </c>
      <c r="O24">
        <v>0.57999999999999996</v>
      </c>
      <c r="P24" t="s">
        <v>49</v>
      </c>
      <c r="Q24" t="s">
        <v>50</v>
      </c>
      <c r="R24" t="s">
        <v>51</v>
      </c>
      <c r="S24" t="s">
        <v>52</v>
      </c>
    </row>
    <row r="25" spans="1:19" x14ac:dyDescent="0.25">
      <c r="A25" t="s">
        <v>414</v>
      </c>
      <c r="B25">
        <v>3300032892</v>
      </c>
      <c r="C25" t="s">
        <v>130</v>
      </c>
      <c r="D25">
        <v>21</v>
      </c>
      <c r="E25">
        <v>26616</v>
      </c>
      <c r="F25">
        <v>0.59</v>
      </c>
      <c r="G25">
        <v>14</v>
      </c>
      <c r="H25" t="s">
        <v>195</v>
      </c>
      <c r="O25">
        <v>0.76</v>
      </c>
      <c r="P25" t="s">
        <v>49</v>
      </c>
      <c r="Q25" t="s">
        <v>50</v>
      </c>
      <c r="R25" t="s">
        <v>51</v>
      </c>
      <c r="S25" t="s">
        <v>52</v>
      </c>
    </row>
    <row r="26" spans="1:19" x14ac:dyDescent="0.25">
      <c r="A26" t="s">
        <v>415</v>
      </c>
      <c r="B26">
        <v>3300032892</v>
      </c>
      <c r="C26" t="s">
        <v>130</v>
      </c>
      <c r="D26">
        <v>28</v>
      </c>
      <c r="E26">
        <v>26006</v>
      </c>
      <c r="F26">
        <v>0.59</v>
      </c>
      <c r="G26">
        <v>15</v>
      </c>
      <c r="H26" t="s">
        <v>195</v>
      </c>
      <c r="O26">
        <v>0.54</v>
      </c>
      <c r="P26" t="s">
        <v>49</v>
      </c>
      <c r="Q26" t="s">
        <v>50</v>
      </c>
      <c r="R26" t="s">
        <v>51</v>
      </c>
      <c r="S26" t="s">
        <v>52</v>
      </c>
    </row>
    <row r="27" spans="1:19" x14ac:dyDescent="0.25">
      <c r="A27" t="s">
        <v>416</v>
      </c>
      <c r="B27">
        <v>3300032892</v>
      </c>
      <c r="C27" t="s">
        <v>130</v>
      </c>
      <c r="D27">
        <v>26</v>
      </c>
      <c r="E27">
        <v>25261</v>
      </c>
      <c r="F27">
        <v>0.53</v>
      </c>
      <c r="G27">
        <v>9</v>
      </c>
      <c r="H27" t="s">
        <v>195</v>
      </c>
      <c r="I27" t="s">
        <v>197</v>
      </c>
      <c r="J27" t="s">
        <v>267</v>
      </c>
      <c r="K27" t="s">
        <v>268</v>
      </c>
      <c r="L27" t="s">
        <v>392</v>
      </c>
      <c r="O27">
        <v>0.54</v>
      </c>
      <c r="P27" t="s">
        <v>49</v>
      </c>
      <c r="Q27" t="s">
        <v>50</v>
      </c>
      <c r="R27" t="s">
        <v>51</v>
      </c>
      <c r="S27" t="s">
        <v>52</v>
      </c>
    </row>
    <row r="28" spans="1:19" x14ac:dyDescent="0.25">
      <c r="A28" t="s">
        <v>315</v>
      </c>
      <c r="B28">
        <v>3300032805</v>
      </c>
      <c r="C28" t="s">
        <v>88</v>
      </c>
      <c r="D28">
        <v>18</v>
      </c>
      <c r="E28">
        <v>24147</v>
      </c>
      <c r="F28">
        <v>0.64</v>
      </c>
      <c r="G28">
        <v>17</v>
      </c>
      <c r="H28" t="s">
        <v>195</v>
      </c>
      <c r="O28">
        <v>0.83</v>
      </c>
      <c r="P28" t="s">
        <v>49</v>
      </c>
      <c r="Q28" t="s">
        <v>50</v>
      </c>
      <c r="R28" t="s">
        <v>51</v>
      </c>
      <c r="S28" t="s">
        <v>52</v>
      </c>
    </row>
    <row r="29" spans="1:19" x14ac:dyDescent="0.25">
      <c r="A29" t="s">
        <v>417</v>
      </c>
      <c r="B29">
        <v>3300032892</v>
      </c>
      <c r="C29" t="s">
        <v>130</v>
      </c>
      <c r="D29">
        <v>23</v>
      </c>
      <c r="E29">
        <v>23540</v>
      </c>
      <c r="F29">
        <v>0.52</v>
      </c>
      <c r="G29">
        <v>13</v>
      </c>
      <c r="H29" t="s">
        <v>195</v>
      </c>
      <c r="O29">
        <v>0.83</v>
      </c>
      <c r="P29" t="s">
        <v>49</v>
      </c>
      <c r="Q29" t="s">
        <v>50</v>
      </c>
      <c r="R29" t="s">
        <v>51</v>
      </c>
      <c r="S29" t="s">
        <v>52</v>
      </c>
    </row>
    <row r="30" spans="1:19" x14ac:dyDescent="0.25">
      <c r="A30" t="s">
        <v>648</v>
      </c>
      <c r="B30">
        <v>3300033134</v>
      </c>
      <c r="C30" t="s">
        <v>185</v>
      </c>
      <c r="D30">
        <v>24</v>
      </c>
      <c r="E30">
        <v>22911</v>
      </c>
      <c r="F30">
        <v>0.6</v>
      </c>
      <c r="G30">
        <v>19</v>
      </c>
      <c r="H30" t="s">
        <v>195</v>
      </c>
      <c r="O30">
        <v>0.96</v>
      </c>
      <c r="P30" t="s">
        <v>49</v>
      </c>
      <c r="Q30" t="s">
        <v>50</v>
      </c>
      <c r="R30" t="s">
        <v>51</v>
      </c>
      <c r="S30" t="s">
        <v>52</v>
      </c>
    </row>
    <row r="31" spans="1:19" x14ac:dyDescent="0.25">
      <c r="A31" t="s">
        <v>354</v>
      </c>
      <c r="B31">
        <v>3300032829</v>
      </c>
      <c r="C31" t="s">
        <v>106</v>
      </c>
      <c r="D31">
        <v>25</v>
      </c>
      <c r="E31">
        <v>22327</v>
      </c>
      <c r="F31">
        <v>0.5</v>
      </c>
      <c r="G31">
        <v>14</v>
      </c>
      <c r="H31" t="s">
        <v>195</v>
      </c>
      <c r="O31">
        <v>0.96</v>
      </c>
      <c r="P31" t="s">
        <v>49</v>
      </c>
      <c r="Q31" t="s">
        <v>50</v>
      </c>
      <c r="R31" t="s">
        <v>51</v>
      </c>
      <c r="S31" t="s">
        <v>52</v>
      </c>
    </row>
    <row r="32" spans="1:19" x14ac:dyDescent="0.25">
      <c r="A32" t="s">
        <v>418</v>
      </c>
      <c r="B32">
        <v>3300032892</v>
      </c>
      <c r="C32" t="s">
        <v>130</v>
      </c>
      <c r="D32">
        <v>25</v>
      </c>
      <c r="E32">
        <v>22045</v>
      </c>
      <c r="F32">
        <v>0.61</v>
      </c>
      <c r="G32">
        <v>14</v>
      </c>
      <c r="H32" t="s">
        <v>195</v>
      </c>
      <c r="O32">
        <v>0.64</v>
      </c>
      <c r="P32" t="s">
        <v>49</v>
      </c>
      <c r="Q32" t="s">
        <v>50</v>
      </c>
      <c r="R32" t="s">
        <v>51</v>
      </c>
      <c r="S32" t="s">
        <v>52</v>
      </c>
    </row>
    <row r="33" spans="1:19" x14ac:dyDescent="0.25">
      <c r="A33" t="s">
        <v>653</v>
      </c>
      <c r="B33">
        <v>3300033158</v>
      </c>
      <c r="C33" t="s">
        <v>189</v>
      </c>
      <c r="D33">
        <v>26</v>
      </c>
      <c r="E33">
        <v>21400</v>
      </c>
      <c r="F33">
        <v>0.54</v>
      </c>
      <c r="G33">
        <v>13</v>
      </c>
      <c r="H33" t="s">
        <v>195</v>
      </c>
      <c r="O33">
        <v>0.54</v>
      </c>
      <c r="P33" t="s">
        <v>49</v>
      </c>
      <c r="Q33" t="s">
        <v>50</v>
      </c>
      <c r="R33" t="s">
        <v>51</v>
      </c>
      <c r="S33" t="s">
        <v>52</v>
      </c>
    </row>
    <row r="34" spans="1:19" x14ac:dyDescent="0.25">
      <c r="A34" t="s">
        <v>523</v>
      </c>
      <c r="B34">
        <v>3300032897</v>
      </c>
      <c r="C34" t="s">
        <v>143</v>
      </c>
      <c r="D34">
        <v>20</v>
      </c>
      <c r="E34">
        <v>20903</v>
      </c>
      <c r="F34">
        <v>0.64</v>
      </c>
      <c r="G34">
        <v>15</v>
      </c>
      <c r="H34" t="s">
        <v>195</v>
      </c>
      <c r="I34" t="s">
        <v>524</v>
      </c>
      <c r="J34" t="s">
        <v>525</v>
      </c>
      <c r="K34" t="s">
        <v>526</v>
      </c>
      <c r="L34" t="s">
        <v>527</v>
      </c>
      <c r="M34" t="s">
        <v>528</v>
      </c>
      <c r="N34" t="s">
        <v>529</v>
      </c>
      <c r="O34">
        <v>0.55000000000000004</v>
      </c>
      <c r="P34" t="s">
        <v>49</v>
      </c>
      <c r="Q34" t="s">
        <v>50</v>
      </c>
      <c r="R34" t="s">
        <v>51</v>
      </c>
      <c r="S34" t="s">
        <v>52</v>
      </c>
    </row>
    <row r="35" spans="1:19" x14ac:dyDescent="0.25">
      <c r="A35" t="s">
        <v>419</v>
      </c>
      <c r="B35">
        <v>3300032892</v>
      </c>
      <c r="C35" t="s">
        <v>130</v>
      </c>
      <c r="D35">
        <v>23</v>
      </c>
      <c r="E35">
        <v>19520</v>
      </c>
      <c r="F35">
        <v>0.62</v>
      </c>
      <c r="G35">
        <v>16</v>
      </c>
      <c r="H35" t="s">
        <v>195</v>
      </c>
      <c r="O35">
        <v>0.74</v>
      </c>
      <c r="P35" t="s">
        <v>49</v>
      </c>
      <c r="Q35" t="s">
        <v>50</v>
      </c>
      <c r="R35" t="s">
        <v>51</v>
      </c>
      <c r="S35" t="s">
        <v>52</v>
      </c>
    </row>
    <row r="36" spans="1:19" x14ac:dyDescent="0.25">
      <c r="A36" t="s">
        <v>420</v>
      </c>
      <c r="B36">
        <v>3300032892</v>
      </c>
      <c r="C36" t="s">
        <v>130</v>
      </c>
      <c r="D36">
        <v>21</v>
      </c>
      <c r="E36">
        <v>19196</v>
      </c>
      <c r="F36">
        <v>0.47</v>
      </c>
      <c r="G36">
        <v>11</v>
      </c>
      <c r="H36" t="s">
        <v>195</v>
      </c>
      <c r="O36">
        <v>0.76</v>
      </c>
      <c r="P36" t="s">
        <v>49</v>
      </c>
      <c r="Q36" t="s">
        <v>50</v>
      </c>
      <c r="R36" t="s">
        <v>51</v>
      </c>
      <c r="S36" t="s">
        <v>52</v>
      </c>
    </row>
    <row r="37" spans="1:19" x14ac:dyDescent="0.25">
      <c r="A37" t="s">
        <v>355</v>
      </c>
      <c r="B37">
        <v>3300032829</v>
      </c>
      <c r="C37" t="s">
        <v>106</v>
      </c>
      <c r="D37">
        <v>20</v>
      </c>
      <c r="E37">
        <v>17712</v>
      </c>
      <c r="F37">
        <v>0.7</v>
      </c>
      <c r="G37">
        <v>13</v>
      </c>
      <c r="H37" t="s">
        <v>195</v>
      </c>
      <c r="I37" t="s">
        <v>197</v>
      </c>
      <c r="J37" t="s">
        <v>356</v>
      </c>
      <c r="K37" t="s">
        <v>357</v>
      </c>
      <c r="L37" t="s">
        <v>358</v>
      </c>
      <c r="O37">
        <v>0.75</v>
      </c>
      <c r="P37" t="s">
        <v>49</v>
      </c>
      <c r="Q37" t="s">
        <v>50</v>
      </c>
      <c r="R37" t="s">
        <v>51</v>
      </c>
      <c r="S37" t="s">
        <v>52</v>
      </c>
    </row>
    <row r="38" spans="1:19" x14ac:dyDescent="0.25">
      <c r="A38" t="s">
        <v>421</v>
      </c>
      <c r="B38">
        <v>3300032892</v>
      </c>
      <c r="C38" t="s">
        <v>130</v>
      </c>
      <c r="D38">
        <v>17</v>
      </c>
      <c r="E38">
        <v>17411</v>
      </c>
      <c r="F38">
        <v>0.63</v>
      </c>
      <c r="G38">
        <v>17</v>
      </c>
      <c r="H38" t="s">
        <v>195</v>
      </c>
      <c r="O38">
        <v>0.88</v>
      </c>
      <c r="P38" t="s">
        <v>49</v>
      </c>
      <c r="Q38" t="s">
        <v>50</v>
      </c>
      <c r="R38" t="s">
        <v>51</v>
      </c>
      <c r="S38" t="s">
        <v>52</v>
      </c>
    </row>
    <row r="39" spans="1:19" x14ac:dyDescent="0.25">
      <c r="A39" t="s">
        <v>422</v>
      </c>
      <c r="B39">
        <v>3300032892</v>
      </c>
      <c r="C39" t="s">
        <v>130</v>
      </c>
      <c r="D39">
        <v>18</v>
      </c>
      <c r="E39">
        <v>17117</v>
      </c>
      <c r="F39">
        <v>0.53</v>
      </c>
      <c r="G39">
        <v>29</v>
      </c>
      <c r="H39" t="s">
        <v>195</v>
      </c>
      <c r="O39">
        <v>0.61</v>
      </c>
      <c r="P39" t="s">
        <v>49</v>
      </c>
      <c r="Q39" t="s">
        <v>50</v>
      </c>
      <c r="R39" t="s">
        <v>51</v>
      </c>
      <c r="S39" t="s">
        <v>52</v>
      </c>
    </row>
    <row r="40" spans="1:19" x14ac:dyDescent="0.25">
      <c r="A40" t="s">
        <v>287</v>
      </c>
      <c r="B40">
        <v>3300032783</v>
      </c>
      <c r="C40" t="s">
        <v>71</v>
      </c>
      <c r="D40">
        <v>18</v>
      </c>
      <c r="E40">
        <v>16480</v>
      </c>
      <c r="F40">
        <v>0.54</v>
      </c>
      <c r="G40">
        <v>11</v>
      </c>
      <c r="H40" t="s">
        <v>195</v>
      </c>
      <c r="O40">
        <v>0.61</v>
      </c>
      <c r="P40" t="s">
        <v>49</v>
      </c>
      <c r="Q40" t="s">
        <v>50</v>
      </c>
      <c r="R40" t="s">
        <v>51</v>
      </c>
      <c r="S40" t="s">
        <v>52</v>
      </c>
    </row>
    <row r="41" spans="1:19" x14ac:dyDescent="0.25">
      <c r="A41" t="s">
        <v>316</v>
      </c>
      <c r="B41">
        <v>3300032805</v>
      </c>
      <c r="C41" t="s">
        <v>88</v>
      </c>
      <c r="D41">
        <v>17</v>
      </c>
      <c r="E41">
        <v>16390</v>
      </c>
      <c r="F41">
        <v>0.52</v>
      </c>
      <c r="G41">
        <v>10</v>
      </c>
      <c r="H41" t="s">
        <v>195</v>
      </c>
      <c r="O41">
        <v>0.71</v>
      </c>
      <c r="P41" t="s">
        <v>49</v>
      </c>
      <c r="Q41" t="s">
        <v>50</v>
      </c>
      <c r="R41" t="s">
        <v>51</v>
      </c>
      <c r="S41" t="s">
        <v>52</v>
      </c>
    </row>
    <row r="42" spans="1:19" x14ac:dyDescent="0.25">
      <c r="A42" t="s">
        <v>264</v>
      </c>
      <c r="B42">
        <v>3300032782</v>
      </c>
      <c r="C42" t="s">
        <v>60</v>
      </c>
      <c r="D42">
        <v>20</v>
      </c>
      <c r="E42">
        <v>16375</v>
      </c>
      <c r="F42">
        <v>0.67</v>
      </c>
      <c r="G42">
        <v>17</v>
      </c>
      <c r="H42" t="s">
        <v>195</v>
      </c>
      <c r="I42" t="s">
        <v>197</v>
      </c>
      <c r="J42" t="s">
        <v>198</v>
      </c>
      <c r="O42">
        <v>0.6</v>
      </c>
      <c r="P42" t="s">
        <v>49</v>
      </c>
      <c r="Q42" t="s">
        <v>50</v>
      </c>
      <c r="R42" t="s">
        <v>51</v>
      </c>
      <c r="S42" t="s">
        <v>52</v>
      </c>
    </row>
    <row r="43" spans="1:19" x14ac:dyDescent="0.25">
      <c r="A43" t="s">
        <v>423</v>
      </c>
      <c r="B43">
        <v>3300032892</v>
      </c>
      <c r="C43" t="s">
        <v>130</v>
      </c>
      <c r="D43">
        <v>17</v>
      </c>
      <c r="E43">
        <v>16269</v>
      </c>
      <c r="F43">
        <v>0.63</v>
      </c>
      <c r="G43">
        <v>25</v>
      </c>
      <c r="H43" t="s">
        <v>195</v>
      </c>
      <c r="O43">
        <v>0.88</v>
      </c>
      <c r="P43" t="s">
        <v>49</v>
      </c>
      <c r="Q43" t="s">
        <v>50</v>
      </c>
      <c r="R43" t="s">
        <v>51</v>
      </c>
      <c r="S43" t="s">
        <v>52</v>
      </c>
    </row>
    <row r="44" spans="1:19" x14ac:dyDescent="0.25">
      <c r="A44" t="s">
        <v>201</v>
      </c>
      <c r="B44">
        <v>3300032770</v>
      </c>
      <c r="C44" t="s">
        <v>41</v>
      </c>
      <c r="D44">
        <v>16</v>
      </c>
      <c r="E44">
        <v>13296</v>
      </c>
      <c r="F44">
        <v>0.67</v>
      </c>
      <c r="G44">
        <v>14</v>
      </c>
      <c r="P44" t="s">
        <v>49</v>
      </c>
      <c r="Q44" t="s">
        <v>50</v>
      </c>
      <c r="R44" t="s">
        <v>51</v>
      </c>
      <c r="S44" t="s">
        <v>52</v>
      </c>
    </row>
    <row r="45" spans="1:19" x14ac:dyDescent="0.25">
      <c r="A45" t="s">
        <v>359</v>
      </c>
      <c r="B45">
        <v>3300032829</v>
      </c>
      <c r="C45" t="s">
        <v>106</v>
      </c>
      <c r="D45">
        <v>14</v>
      </c>
      <c r="E45">
        <v>12884</v>
      </c>
      <c r="F45">
        <v>0.6</v>
      </c>
      <c r="G45">
        <v>11</v>
      </c>
      <c r="H45" t="s">
        <v>195</v>
      </c>
      <c r="O45">
        <v>0.86</v>
      </c>
      <c r="P45" t="s">
        <v>49</v>
      </c>
      <c r="Q45" t="s">
        <v>50</v>
      </c>
      <c r="R45" t="s">
        <v>51</v>
      </c>
      <c r="S45" t="s">
        <v>52</v>
      </c>
    </row>
    <row r="46" spans="1:19" x14ac:dyDescent="0.25">
      <c r="A46" t="s">
        <v>654</v>
      </c>
      <c r="B46">
        <v>3300033158</v>
      </c>
      <c r="C46" t="s">
        <v>189</v>
      </c>
      <c r="D46">
        <v>14</v>
      </c>
      <c r="E46">
        <v>12467</v>
      </c>
      <c r="F46">
        <v>0.68</v>
      </c>
      <c r="G46">
        <v>25</v>
      </c>
      <c r="H46" t="s">
        <v>195</v>
      </c>
      <c r="I46" t="s">
        <v>197</v>
      </c>
      <c r="J46" t="s">
        <v>198</v>
      </c>
      <c r="O46">
        <v>0.56999999999999995</v>
      </c>
      <c r="P46" t="s">
        <v>49</v>
      </c>
      <c r="Q46" t="s">
        <v>50</v>
      </c>
      <c r="R46" t="s">
        <v>51</v>
      </c>
      <c r="S46" t="s">
        <v>52</v>
      </c>
    </row>
    <row r="47" spans="1:19" x14ac:dyDescent="0.25">
      <c r="A47" t="s">
        <v>424</v>
      </c>
      <c r="B47">
        <v>3300032892</v>
      </c>
      <c r="C47" t="s">
        <v>130</v>
      </c>
      <c r="D47">
        <v>12</v>
      </c>
      <c r="E47">
        <v>11902</v>
      </c>
      <c r="F47">
        <v>0.62</v>
      </c>
      <c r="G47">
        <v>12</v>
      </c>
      <c r="H47" t="s">
        <v>195</v>
      </c>
      <c r="O47">
        <v>0.83</v>
      </c>
      <c r="P47" t="s">
        <v>49</v>
      </c>
      <c r="Q47" t="s">
        <v>50</v>
      </c>
      <c r="R47" t="s">
        <v>51</v>
      </c>
      <c r="S47" t="s">
        <v>52</v>
      </c>
    </row>
    <row r="48" spans="1:19" x14ac:dyDescent="0.25">
      <c r="A48" t="s">
        <v>425</v>
      </c>
      <c r="B48">
        <v>3300032892</v>
      </c>
      <c r="C48" t="s">
        <v>130</v>
      </c>
      <c r="D48">
        <v>16</v>
      </c>
      <c r="E48">
        <v>11673</v>
      </c>
      <c r="F48">
        <v>0.7</v>
      </c>
      <c r="G48">
        <v>14</v>
      </c>
      <c r="P48" t="s">
        <v>49</v>
      </c>
      <c r="Q48" t="s">
        <v>50</v>
      </c>
      <c r="R48" t="s">
        <v>51</v>
      </c>
      <c r="S48" t="s">
        <v>52</v>
      </c>
    </row>
    <row r="49" spans="1:19" x14ac:dyDescent="0.25">
      <c r="A49" t="s">
        <v>360</v>
      </c>
      <c r="B49">
        <v>3300032829</v>
      </c>
      <c r="C49" t="s">
        <v>106</v>
      </c>
      <c r="D49">
        <v>11</v>
      </c>
      <c r="E49">
        <v>11064</v>
      </c>
      <c r="F49">
        <v>0.53</v>
      </c>
      <c r="G49">
        <v>25</v>
      </c>
      <c r="H49" t="s">
        <v>195</v>
      </c>
      <c r="O49">
        <v>0.82</v>
      </c>
      <c r="P49" t="s">
        <v>49</v>
      </c>
      <c r="Q49" t="s">
        <v>50</v>
      </c>
      <c r="R49" t="s">
        <v>51</v>
      </c>
      <c r="S49" t="s">
        <v>52</v>
      </c>
    </row>
    <row r="50" spans="1:19" x14ac:dyDescent="0.25">
      <c r="A50" t="s">
        <v>202</v>
      </c>
      <c r="B50">
        <v>3300032770</v>
      </c>
      <c r="C50" t="s">
        <v>41</v>
      </c>
      <c r="D50">
        <v>13</v>
      </c>
      <c r="E50">
        <v>10446</v>
      </c>
      <c r="F50">
        <v>0.69</v>
      </c>
      <c r="G50">
        <v>15</v>
      </c>
      <c r="P50" t="s">
        <v>49</v>
      </c>
      <c r="Q50" t="s">
        <v>50</v>
      </c>
      <c r="R50" t="s">
        <v>51</v>
      </c>
      <c r="S50" t="s">
        <v>52</v>
      </c>
    </row>
    <row r="51" spans="1:19" x14ac:dyDescent="0.25">
      <c r="A51" t="s">
        <v>530</v>
      </c>
      <c r="B51">
        <v>3300032897</v>
      </c>
      <c r="C51" t="s">
        <v>143</v>
      </c>
      <c r="D51">
        <v>8</v>
      </c>
      <c r="E51">
        <v>10221</v>
      </c>
      <c r="F51">
        <v>0.51</v>
      </c>
      <c r="G51">
        <v>11</v>
      </c>
      <c r="H51" t="s">
        <v>195</v>
      </c>
      <c r="I51" t="s">
        <v>197</v>
      </c>
      <c r="J51" t="s">
        <v>267</v>
      </c>
      <c r="K51" t="s">
        <v>268</v>
      </c>
      <c r="L51" t="s">
        <v>392</v>
      </c>
      <c r="M51" t="s">
        <v>407</v>
      </c>
      <c r="N51" t="s">
        <v>408</v>
      </c>
      <c r="O51">
        <v>1</v>
      </c>
      <c r="P51" t="s">
        <v>49</v>
      </c>
      <c r="Q51" t="s">
        <v>50</v>
      </c>
      <c r="R51" t="s">
        <v>51</v>
      </c>
      <c r="S51" t="s">
        <v>52</v>
      </c>
    </row>
    <row r="52" spans="1:19" x14ac:dyDescent="0.25">
      <c r="A52" t="s">
        <v>511</v>
      </c>
      <c r="B52">
        <v>3300032895</v>
      </c>
      <c r="C52" t="s">
        <v>512</v>
      </c>
      <c r="D52">
        <v>8</v>
      </c>
      <c r="E52">
        <v>9675</v>
      </c>
      <c r="F52">
        <v>0.62</v>
      </c>
      <c r="G52">
        <v>15</v>
      </c>
      <c r="H52" t="s">
        <v>195</v>
      </c>
      <c r="I52" t="s">
        <v>197</v>
      </c>
      <c r="O52">
        <v>0.38</v>
      </c>
      <c r="P52" t="s">
        <v>49</v>
      </c>
      <c r="Q52" t="s">
        <v>50</v>
      </c>
      <c r="R52" t="s">
        <v>51</v>
      </c>
      <c r="S52" t="s">
        <v>52</v>
      </c>
    </row>
    <row r="53" spans="1:19" x14ac:dyDescent="0.25">
      <c r="A53" t="s">
        <v>608</v>
      </c>
      <c r="B53">
        <v>3300033004</v>
      </c>
      <c r="C53" t="s">
        <v>172</v>
      </c>
      <c r="D53">
        <v>12</v>
      </c>
      <c r="E53">
        <v>9653</v>
      </c>
      <c r="F53">
        <v>0.68</v>
      </c>
      <c r="G53">
        <v>21</v>
      </c>
      <c r="P53" t="s">
        <v>49</v>
      </c>
      <c r="Q53" t="s">
        <v>50</v>
      </c>
      <c r="R53" t="s">
        <v>51</v>
      </c>
      <c r="S53" t="s">
        <v>52</v>
      </c>
    </row>
    <row r="54" spans="1:19" x14ac:dyDescent="0.25">
      <c r="A54" t="s">
        <v>609</v>
      </c>
      <c r="B54">
        <v>3300033004</v>
      </c>
      <c r="C54" t="s">
        <v>172</v>
      </c>
      <c r="D54">
        <v>10</v>
      </c>
      <c r="E54">
        <v>9543</v>
      </c>
      <c r="F54">
        <v>0.5</v>
      </c>
      <c r="G54">
        <v>17</v>
      </c>
      <c r="H54" t="s">
        <v>195</v>
      </c>
      <c r="O54">
        <v>0.6</v>
      </c>
      <c r="P54" t="s">
        <v>49</v>
      </c>
      <c r="Q54" t="s">
        <v>50</v>
      </c>
      <c r="R54" t="s">
        <v>51</v>
      </c>
      <c r="S54" t="s">
        <v>52</v>
      </c>
    </row>
    <row r="55" spans="1:19" x14ac:dyDescent="0.25">
      <c r="A55" t="s">
        <v>361</v>
      </c>
      <c r="B55">
        <v>3300032829</v>
      </c>
      <c r="C55" t="s">
        <v>106</v>
      </c>
      <c r="D55">
        <v>12</v>
      </c>
      <c r="E55">
        <v>9393</v>
      </c>
      <c r="F55">
        <v>0.68</v>
      </c>
      <c r="G55">
        <v>13</v>
      </c>
      <c r="H55" t="s">
        <v>195</v>
      </c>
      <c r="I55" t="s">
        <v>197</v>
      </c>
      <c r="J55" t="s">
        <v>356</v>
      </c>
      <c r="K55" t="s">
        <v>357</v>
      </c>
      <c r="L55" t="s">
        <v>358</v>
      </c>
      <c r="M55" t="s">
        <v>362</v>
      </c>
      <c r="N55" t="s">
        <v>363</v>
      </c>
      <c r="O55">
        <v>0.57999999999999996</v>
      </c>
      <c r="P55" t="s">
        <v>49</v>
      </c>
      <c r="Q55" t="s">
        <v>50</v>
      </c>
      <c r="R55" t="s">
        <v>51</v>
      </c>
      <c r="S55" t="s">
        <v>52</v>
      </c>
    </row>
    <row r="56" spans="1:19" x14ac:dyDescent="0.25">
      <c r="A56" t="s">
        <v>531</v>
      </c>
      <c r="B56">
        <v>3300032897</v>
      </c>
      <c r="C56" t="s">
        <v>143</v>
      </c>
      <c r="D56">
        <v>15</v>
      </c>
      <c r="E56">
        <v>9318</v>
      </c>
      <c r="F56">
        <v>0.63</v>
      </c>
      <c r="G56">
        <v>15</v>
      </c>
      <c r="P56" t="s">
        <v>49</v>
      </c>
      <c r="Q56" t="s">
        <v>50</v>
      </c>
      <c r="R56" t="s">
        <v>51</v>
      </c>
      <c r="S56" t="s">
        <v>52</v>
      </c>
    </row>
    <row r="57" spans="1:19" x14ac:dyDescent="0.25">
      <c r="A57" t="s">
        <v>203</v>
      </c>
      <c r="B57">
        <v>3300032770</v>
      </c>
      <c r="C57" t="s">
        <v>41</v>
      </c>
      <c r="D57">
        <v>13</v>
      </c>
      <c r="E57">
        <v>9090</v>
      </c>
      <c r="F57">
        <v>0.65</v>
      </c>
      <c r="G57">
        <v>9</v>
      </c>
      <c r="P57" t="s">
        <v>49</v>
      </c>
      <c r="Q57" t="s">
        <v>50</v>
      </c>
      <c r="R57" t="s">
        <v>51</v>
      </c>
      <c r="S57" t="s">
        <v>52</v>
      </c>
    </row>
    <row r="58" spans="1:19" x14ac:dyDescent="0.25">
      <c r="A58" t="s">
        <v>532</v>
      </c>
      <c r="B58">
        <v>3300032897</v>
      </c>
      <c r="C58" t="s">
        <v>143</v>
      </c>
      <c r="D58">
        <v>9</v>
      </c>
      <c r="E58">
        <v>8980</v>
      </c>
      <c r="F58">
        <v>0.53</v>
      </c>
      <c r="G58">
        <v>13</v>
      </c>
      <c r="H58" t="s">
        <v>195</v>
      </c>
      <c r="I58" t="s">
        <v>197</v>
      </c>
      <c r="J58" t="s">
        <v>267</v>
      </c>
      <c r="K58" t="s">
        <v>268</v>
      </c>
      <c r="L58" t="s">
        <v>392</v>
      </c>
      <c r="M58" t="s">
        <v>407</v>
      </c>
      <c r="N58" t="s">
        <v>408</v>
      </c>
      <c r="O58">
        <v>0.78</v>
      </c>
      <c r="P58" t="s">
        <v>49</v>
      </c>
      <c r="Q58" t="s">
        <v>50</v>
      </c>
      <c r="R58" t="s">
        <v>51</v>
      </c>
      <c r="S58" t="s">
        <v>52</v>
      </c>
    </row>
    <row r="59" spans="1:19" x14ac:dyDescent="0.25">
      <c r="A59" t="s">
        <v>204</v>
      </c>
      <c r="B59">
        <v>3300032770</v>
      </c>
      <c r="C59" t="s">
        <v>41</v>
      </c>
      <c r="D59">
        <v>14</v>
      </c>
      <c r="E59">
        <v>8696</v>
      </c>
      <c r="F59">
        <v>0.56000000000000005</v>
      </c>
      <c r="G59">
        <v>14</v>
      </c>
      <c r="H59" t="s">
        <v>195</v>
      </c>
      <c r="I59" t="s">
        <v>197</v>
      </c>
      <c r="J59" t="s">
        <v>198</v>
      </c>
      <c r="K59" t="s">
        <v>205</v>
      </c>
      <c r="L59" t="s">
        <v>206</v>
      </c>
      <c r="M59" t="s">
        <v>207</v>
      </c>
      <c r="N59" t="s">
        <v>208</v>
      </c>
      <c r="O59">
        <v>1</v>
      </c>
      <c r="P59" t="s">
        <v>49</v>
      </c>
      <c r="Q59" t="s">
        <v>50</v>
      </c>
      <c r="R59" t="s">
        <v>51</v>
      </c>
      <c r="S59" t="s">
        <v>52</v>
      </c>
    </row>
    <row r="60" spans="1:19" x14ac:dyDescent="0.25">
      <c r="A60" t="s">
        <v>462</v>
      </c>
      <c r="B60">
        <v>3300032893</v>
      </c>
      <c r="C60" t="s">
        <v>135</v>
      </c>
      <c r="D60">
        <v>15</v>
      </c>
      <c r="E60">
        <v>8536</v>
      </c>
      <c r="F60">
        <v>0.63</v>
      </c>
      <c r="G60">
        <v>20</v>
      </c>
      <c r="P60" t="s">
        <v>49</v>
      </c>
      <c r="Q60" t="s">
        <v>50</v>
      </c>
      <c r="R60" t="s">
        <v>51</v>
      </c>
      <c r="S60" t="s">
        <v>52</v>
      </c>
    </row>
    <row r="61" spans="1:19" x14ac:dyDescent="0.25">
      <c r="A61" t="s">
        <v>610</v>
      </c>
      <c r="B61">
        <v>3300033004</v>
      </c>
      <c r="C61" t="s">
        <v>172</v>
      </c>
      <c r="D61">
        <v>11</v>
      </c>
      <c r="E61">
        <v>8513</v>
      </c>
      <c r="F61">
        <v>0.66</v>
      </c>
      <c r="G61">
        <v>12</v>
      </c>
      <c r="H61" t="s">
        <v>195</v>
      </c>
      <c r="I61" t="s">
        <v>197</v>
      </c>
      <c r="J61" t="s">
        <v>198</v>
      </c>
      <c r="O61">
        <v>0.64</v>
      </c>
      <c r="P61" t="s">
        <v>49</v>
      </c>
      <c r="Q61" t="s">
        <v>50</v>
      </c>
      <c r="R61" t="s">
        <v>51</v>
      </c>
      <c r="S61" t="s">
        <v>52</v>
      </c>
    </row>
    <row r="62" spans="1:19" x14ac:dyDescent="0.25">
      <c r="A62" t="s">
        <v>426</v>
      </c>
      <c r="B62">
        <v>3300032892</v>
      </c>
      <c r="C62" t="s">
        <v>130</v>
      </c>
      <c r="D62">
        <v>14</v>
      </c>
      <c r="E62">
        <v>8429</v>
      </c>
      <c r="F62">
        <v>0.69</v>
      </c>
      <c r="G62">
        <v>10</v>
      </c>
      <c r="P62" t="s">
        <v>49</v>
      </c>
      <c r="Q62" t="s">
        <v>50</v>
      </c>
      <c r="R62" t="s">
        <v>51</v>
      </c>
      <c r="S62" t="s">
        <v>52</v>
      </c>
    </row>
    <row r="63" spans="1:19" x14ac:dyDescent="0.25">
      <c r="A63" t="s">
        <v>317</v>
      </c>
      <c r="B63">
        <v>3300032805</v>
      </c>
      <c r="C63" t="s">
        <v>88</v>
      </c>
      <c r="D63">
        <v>8</v>
      </c>
      <c r="E63">
        <v>8409</v>
      </c>
      <c r="F63">
        <v>0.57999999999999996</v>
      </c>
      <c r="G63">
        <v>12</v>
      </c>
      <c r="H63" t="s">
        <v>195</v>
      </c>
      <c r="I63" t="s">
        <v>217</v>
      </c>
      <c r="J63" t="s">
        <v>218</v>
      </c>
      <c r="O63">
        <v>0.38</v>
      </c>
      <c r="P63" t="s">
        <v>49</v>
      </c>
      <c r="Q63" t="s">
        <v>50</v>
      </c>
      <c r="R63" t="s">
        <v>51</v>
      </c>
      <c r="S63" t="s">
        <v>52</v>
      </c>
    </row>
    <row r="64" spans="1:19" x14ac:dyDescent="0.25">
      <c r="A64" t="s">
        <v>611</v>
      </c>
      <c r="B64">
        <v>3300033004</v>
      </c>
      <c r="C64" t="s">
        <v>172</v>
      </c>
      <c r="D64">
        <v>8</v>
      </c>
      <c r="E64">
        <v>8293</v>
      </c>
      <c r="F64">
        <v>0.68</v>
      </c>
      <c r="G64">
        <v>13</v>
      </c>
      <c r="H64" t="s">
        <v>195</v>
      </c>
      <c r="I64" t="s">
        <v>217</v>
      </c>
      <c r="J64" t="s">
        <v>218</v>
      </c>
      <c r="K64" t="s">
        <v>303</v>
      </c>
      <c r="L64" t="s">
        <v>304</v>
      </c>
      <c r="O64">
        <v>0.38</v>
      </c>
      <c r="P64" t="s">
        <v>49</v>
      </c>
      <c r="Q64" t="s">
        <v>50</v>
      </c>
      <c r="R64" t="s">
        <v>51</v>
      </c>
      <c r="S64" t="s">
        <v>52</v>
      </c>
    </row>
    <row r="65" spans="1:19" x14ac:dyDescent="0.25">
      <c r="A65" t="s">
        <v>318</v>
      </c>
      <c r="B65">
        <v>3300032805</v>
      </c>
      <c r="C65" t="s">
        <v>88</v>
      </c>
      <c r="D65">
        <v>7</v>
      </c>
      <c r="E65">
        <v>8261</v>
      </c>
      <c r="F65">
        <v>0.63</v>
      </c>
      <c r="G65">
        <v>17</v>
      </c>
      <c r="H65" t="s">
        <v>195</v>
      </c>
      <c r="I65" t="s">
        <v>197</v>
      </c>
      <c r="J65" t="s">
        <v>267</v>
      </c>
      <c r="O65">
        <v>0.43</v>
      </c>
      <c r="P65" t="s">
        <v>49</v>
      </c>
      <c r="Q65" t="s">
        <v>50</v>
      </c>
      <c r="R65" t="s">
        <v>51</v>
      </c>
      <c r="S65" t="s">
        <v>52</v>
      </c>
    </row>
    <row r="66" spans="1:19" x14ac:dyDescent="0.25">
      <c r="A66" t="s">
        <v>463</v>
      </c>
      <c r="B66">
        <v>3300032893</v>
      </c>
      <c r="C66" t="s">
        <v>135</v>
      </c>
      <c r="D66">
        <v>13</v>
      </c>
      <c r="E66">
        <v>8168</v>
      </c>
      <c r="F66">
        <v>0.69</v>
      </c>
      <c r="G66">
        <v>17</v>
      </c>
      <c r="P66" t="s">
        <v>49</v>
      </c>
      <c r="Q66" t="s">
        <v>50</v>
      </c>
      <c r="R66" t="s">
        <v>51</v>
      </c>
      <c r="S66" t="s">
        <v>52</v>
      </c>
    </row>
    <row r="67" spans="1:19" x14ac:dyDescent="0.25">
      <c r="A67" t="s">
        <v>464</v>
      </c>
      <c r="B67">
        <v>3300032893</v>
      </c>
      <c r="C67" t="s">
        <v>135</v>
      </c>
      <c r="D67">
        <v>9</v>
      </c>
      <c r="E67">
        <v>8124</v>
      </c>
      <c r="F67">
        <v>0.64</v>
      </c>
      <c r="G67">
        <v>28</v>
      </c>
      <c r="H67" t="s">
        <v>195</v>
      </c>
      <c r="O67">
        <v>0.67</v>
      </c>
      <c r="P67" t="s">
        <v>49</v>
      </c>
      <c r="Q67" t="s">
        <v>50</v>
      </c>
      <c r="R67" t="s">
        <v>51</v>
      </c>
      <c r="S67" t="s">
        <v>52</v>
      </c>
    </row>
    <row r="68" spans="1:19" x14ac:dyDescent="0.25">
      <c r="A68" t="s">
        <v>364</v>
      </c>
      <c r="B68">
        <v>3300032829</v>
      </c>
      <c r="C68" t="s">
        <v>106</v>
      </c>
      <c r="D68">
        <v>9</v>
      </c>
      <c r="E68">
        <v>7658</v>
      </c>
      <c r="F68">
        <v>0.5</v>
      </c>
      <c r="G68">
        <v>7</v>
      </c>
      <c r="H68" t="s">
        <v>42</v>
      </c>
      <c r="I68" t="s">
        <v>365</v>
      </c>
      <c r="J68" t="s">
        <v>213</v>
      </c>
      <c r="K68" t="s">
        <v>213</v>
      </c>
      <c r="L68" t="s">
        <v>213</v>
      </c>
      <c r="M68" t="s">
        <v>213</v>
      </c>
      <c r="N68" t="s">
        <v>213</v>
      </c>
      <c r="O68">
        <v>0.56000000000000005</v>
      </c>
      <c r="P68" t="s">
        <v>49</v>
      </c>
      <c r="Q68" t="s">
        <v>50</v>
      </c>
      <c r="R68" t="s">
        <v>51</v>
      </c>
      <c r="S68" t="s">
        <v>52</v>
      </c>
    </row>
    <row r="69" spans="1:19" x14ac:dyDescent="0.25">
      <c r="A69" t="s">
        <v>612</v>
      </c>
      <c r="B69">
        <v>3300033004</v>
      </c>
      <c r="C69" t="s">
        <v>172</v>
      </c>
      <c r="D69">
        <v>12</v>
      </c>
      <c r="E69">
        <v>7654</v>
      </c>
      <c r="F69">
        <v>0.68</v>
      </c>
      <c r="G69">
        <v>10</v>
      </c>
      <c r="P69" t="s">
        <v>49</v>
      </c>
      <c r="Q69" t="s">
        <v>50</v>
      </c>
      <c r="R69" t="s">
        <v>51</v>
      </c>
      <c r="S69" t="s">
        <v>52</v>
      </c>
    </row>
    <row r="70" spans="1:19" x14ac:dyDescent="0.25">
      <c r="A70" t="s">
        <v>209</v>
      </c>
      <c r="B70">
        <v>3300032770</v>
      </c>
      <c r="C70" t="s">
        <v>41</v>
      </c>
      <c r="D70">
        <v>10</v>
      </c>
      <c r="E70">
        <v>7180</v>
      </c>
      <c r="F70">
        <v>0.7</v>
      </c>
      <c r="G70">
        <v>11</v>
      </c>
      <c r="H70" t="s">
        <v>195</v>
      </c>
      <c r="I70" t="s">
        <v>197</v>
      </c>
      <c r="J70" t="s">
        <v>198</v>
      </c>
      <c r="K70" t="s">
        <v>210</v>
      </c>
      <c r="O70">
        <v>1</v>
      </c>
      <c r="P70" t="s">
        <v>49</v>
      </c>
      <c r="Q70" t="s">
        <v>50</v>
      </c>
      <c r="R70" t="s">
        <v>51</v>
      </c>
      <c r="S70" t="s">
        <v>52</v>
      </c>
    </row>
    <row r="71" spans="1:19" x14ac:dyDescent="0.25">
      <c r="A71" t="s">
        <v>366</v>
      </c>
      <c r="B71">
        <v>3300032829</v>
      </c>
      <c r="C71" t="s">
        <v>106</v>
      </c>
      <c r="D71">
        <v>10</v>
      </c>
      <c r="E71">
        <v>6884</v>
      </c>
      <c r="F71">
        <v>0.54</v>
      </c>
      <c r="G71">
        <v>10</v>
      </c>
      <c r="H71" t="s">
        <v>195</v>
      </c>
      <c r="O71">
        <v>0.8</v>
      </c>
      <c r="P71" t="s">
        <v>49</v>
      </c>
      <c r="Q71" t="s">
        <v>50</v>
      </c>
      <c r="R71" t="s">
        <v>51</v>
      </c>
      <c r="S71" t="s">
        <v>52</v>
      </c>
    </row>
    <row r="72" spans="1:19" x14ac:dyDescent="0.25">
      <c r="A72" t="s">
        <v>265</v>
      </c>
      <c r="B72">
        <v>3300032782</v>
      </c>
      <c r="C72" t="s">
        <v>60</v>
      </c>
      <c r="D72">
        <v>11</v>
      </c>
      <c r="E72">
        <v>6880</v>
      </c>
      <c r="F72">
        <v>0.7</v>
      </c>
      <c r="G72">
        <v>56</v>
      </c>
      <c r="P72" t="s">
        <v>49</v>
      </c>
      <c r="Q72" t="s">
        <v>50</v>
      </c>
      <c r="R72" t="s">
        <v>51</v>
      </c>
      <c r="S72" t="s">
        <v>52</v>
      </c>
    </row>
    <row r="73" spans="1:19" x14ac:dyDescent="0.25">
      <c r="A73" t="s">
        <v>593</v>
      </c>
      <c r="B73">
        <v>3300032954</v>
      </c>
      <c r="C73" t="s">
        <v>592</v>
      </c>
      <c r="D73">
        <v>8</v>
      </c>
      <c r="E73">
        <v>6821</v>
      </c>
      <c r="F73">
        <v>0.56000000000000005</v>
      </c>
      <c r="G73">
        <v>14</v>
      </c>
      <c r="H73" t="s">
        <v>195</v>
      </c>
      <c r="I73" t="s">
        <v>197</v>
      </c>
      <c r="O73">
        <v>0.38</v>
      </c>
      <c r="P73" t="s">
        <v>49</v>
      </c>
      <c r="Q73" t="s">
        <v>50</v>
      </c>
      <c r="R73" t="s">
        <v>51</v>
      </c>
      <c r="S73" t="s">
        <v>52</v>
      </c>
    </row>
    <row r="74" spans="1:19" x14ac:dyDescent="0.25">
      <c r="A74" t="s">
        <v>427</v>
      </c>
      <c r="B74">
        <v>3300032892</v>
      </c>
      <c r="C74" t="s">
        <v>130</v>
      </c>
      <c r="D74">
        <v>8</v>
      </c>
      <c r="E74">
        <v>6796</v>
      </c>
      <c r="F74">
        <v>0.51</v>
      </c>
      <c r="G74">
        <v>10</v>
      </c>
      <c r="H74" t="s">
        <v>195</v>
      </c>
      <c r="I74" t="s">
        <v>212</v>
      </c>
      <c r="J74" t="s">
        <v>213</v>
      </c>
      <c r="K74" t="s">
        <v>213</v>
      </c>
      <c r="L74" t="s">
        <v>213</v>
      </c>
      <c r="M74" t="s">
        <v>213</v>
      </c>
      <c r="N74" t="s">
        <v>213</v>
      </c>
      <c r="O74">
        <v>0.5</v>
      </c>
      <c r="P74" t="s">
        <v>49</v>
      </c>
      <c r="Q74" t="s">
        <v>50</v>
      </c>
      <c r="R74" t="s">
        <v>51</v>
      </c>
      <c r="S74" t="s">
        <v>52</v>
      </c>
    </row>
    <row r="75" spans="1:19" x14ac:dyDescent="0.25">
      <c r="A75" t="s">
        <v>428</v>
      </c>
      <c r="B75">
        <v>3300032892</v>
      </c>
      <c r="C75" t="s">
        <v>130</v>
      </c>
      <c r="D75">
        <v>9</v>
      </c>
      <c r="E75">
        <v>6794</v>
      </c>
      <c r="F75">
        <v>0.68</v>
      </c>
      <c r="G75">
        <v>14</v>
      </c>
      <c r="H75" t="s">
        <v>195</v>
      </c>
      <c r="I75" t="s">
        <v>197</v>
      </c>
      <c r="J75" t="s">
        <v>198</v>
      </c>
      <c r="K75" t="s">
        <v>205</v>
      </c>
      <c r="O75">
        <v>0.33</v>
      </c>
      <c r="P75" t="s">
        <v>49</v>
      </c>
      <c r="Q75" t="s">
        <v>50</v>
      </c>
      <c r="R75" t="s">
        <v>51</v>
      </c>
      <c r="S75" t="s">
        <v>52</v>
      </c>
    </row>
    <row r="76" spans="1:19" x14ac:dyDescent="0.25">
      <c r="A76" t="s">
        <v>613</v>
      </c>
      <c r="B76">
        <v>3300033004</v>
      </c>
      <c r="C76" t="s">
        <v>172</v>
      </c>
      <c r="D76">
        <v>11</v>
      </c>
      <c r="E76">
        <v>6643</v>
      </c>
      <c r="F76">
        <v>0.67</v>
      </c>
      <c r="G76">
        <v>10</v>
      </c>
      <c r="P76" t="s">
        <v>49</v>
      </c>
      <c r="Q76" t="s">
        <v>50</v>
      </c>
      <c r="R76" t="s">
        <v>51</v>
      </c>
      <c r="S76" t="s">
        <v>52</v>
      </c>
    </row>
    <row r="77" spans="1:19" x14ac:dyDescent="0.25">
      <c r="A77" t="s">
        <v>614</v>
      </c>
      <c r="B77">
        <v>3300033004</v>
      </c>
      <c r="C77" t="s">
        <v>172</v>
      </c>
      <c r="D77">
        <v>12</v>
      </c>
      <c r="E77">
        <v>6636</v>
      </c>
      <c r="F77">
        <v>0.66</v>
      </c>
      <c r="G77">
        <v>14</v>
      </c>
      <c r="H77" t="s">
        <v>195</v>
      </c>
      <c r="I77" t="s">
        <v>197</v>
      </c>
      <c r="J77" t="s">
        <v>198</v>
      </c>
      <c r="O77">
        <v>0.67</v>
      </c>
      <c r="P77" t="s">
        <v>49</v>
      </c>
      <c r="Q77" t="s">
        <v>50</v>
      </c>
      <c r="R77" t="s">
        <v>51</v>
      </c>
      <c r="S77" t="s">
        <v>52</v>
      </c>
    </row>
    <row r="78" spans="1:19" x14ac:dyDescent="0.25">
      <c r="A78" t="s">
        <v>533</v>
      </c>
      <c r="B78">
        <v>3300032897</v>
      </c>
      <c r="C78" t="s">
        <v>143</v>
      </c>
      <c r="D78">
        <v>5</v>
      </c>
      <c r="E78">
        <v>6480</v>
      </c>
      <c r="F78">
        <v>0.49</v>
      </c>
      <c r="G78">
        <v>11</v>
      </c>
      <c r="H78" t="s">
        <v>195</v>
      </c>
      <c r="O78">
        <v>0.6</v>
      </c>
      <c r="P78" t="s">
        <v>49</v>
      </c>
      <c r="Q78" t="s">
        <v>50</v>
      </c>
      <c r="R78" t="s">
        <v>51</v>
      </c>
      <c r="S78" t="s">
        <v>52</v>
      </c>
    </row>
    <row r="79" spans="1:19" x14ac:dyDescent="0.25">
      <c r="A79" t="s">
        <v>319</v>
      </c>
      <c r="B79">
        <v>3300032805</v>
      </c>
      <c r="C79" t="s">
        <v>88</v>
      </c>
      <c r="D79">
        <v>8</v>
      </c>
      <c r="E79">
        <v>6393</v>
      </c>
      <c r="F79">
        <v>0.62</v>
      </c>
      <c r="G79">
        <v>20</v>
      </c>
      <c r="H79" t="s">
        <v>195</v>
      </c>
      <c r="I79" t="s">
        <v>217</v>
      </c>
      <c r="J79" t="s">
        <v>218</v>
      </c>
      <c r="K79" t="s">
        <v>303</v>
      </c>
      <c r="L79" t="s">
        <v>304</v>
      </c>
      <c r="O79">
        <v>0.38</v>
      </c>
      <c r="P79" t="s">
        <v>49</v>
      </c>
      <c r="Q79" t="s">
        <v>50</v>
      </c>
      <c r="R79" t="s">
        <v>51</v>
      </c>
      <c r="S79" t="s">
        <v>52</v>
      </c>
    </row>
    <row r="80" spans="1:19" x14ac:dyDescent="0.25">
      <c r="A80" t="s">
        <v>649</v>
      </c>
      <c r="B80">
        <v>3300033134</v>
      </c>
      <c r="C80" t="s">
        <v>185</v>
      </c>
      <c r="D80">
        <v>6</v>
      </c>
      <c r="E80">
        <v>6303</v>
      </c>
      <c r="F80">
        <v>0.64</v>
      </c>
      <c r="G80">
        <v>20</v>
      </c>
      <c r="H80" t="s">
        <v>195</v>
      </c>
      <c r="O80">
        <v>0.67</v>
      </c>
      <c r="P80" t="s">
        <v>49</v>
      </c>
      <c r="Q80" t="s">
        <v>50</v>
      </c>
      <c r="R80" t="s">
        <v>51</v>
      </c>
      <c r="S80" t="s">
        <v>52</v>
      </c>
    </row>
    <row r="81" spans="1:19" x14ac:dyDescent="0.25">
      <c r="A81" t="s">
        <v>367</v>
      </c>
      <c r="B81">
        <v>3300032829</v>
      </c>
      <c r="C81" t="s">
        <v>106</v>
      </c>
      <c r="D81">
        <v>8</v>
      </c>
      <c r="E81">
        <v>6262</v>
      </c>
      <c r="F81">
        <v>0.69</v>
      </c>
      <c r="G81">
        <v>9</v>
      </c>
      <c r="H81" t="s">
        <v>195</v>
      </c>
      <c r="I81" t="s">
        <v>197</v>
      </c>
      <c r="J81" t="s">
        <v>267</v>
      </c>
      <c r="O81">
        <v>0.5</v>
      </c>
      <c r="P81" t="s">
        <v>49</v>
      </c>
      <c r="Q81" t="s">
        <v>50</v>
      </c>
      <c r="R81" t="s">
        <v>51</v>
      </c>
      <c r="S81" t="s">
        <v>52</v>
      </c>
    </row>
    <row r="82" spans="1:19" x14ac:dyDescent="0.25">
      <c r="A82" t="s">
        <v>429</v>
      </c>
      <c r="B82">
        <v>3300032892</v>
      </c>
      <c r="C82" t="s">
        <v>130</v>
      </c>
      <c r="D82">
        <v>8</v>
      </c>
      <c r="E82">
        <v>6221</v>
      </c>
      <c r="F82">
        <v>0.55000000000000004</v>
      </c>
      <c r="G82">
        <v>12</v>
      </c>
      <c r="H82" t="s">
        <v>195</v>
      </c>
      <c r="I82" t="s">
        <v>212</v>
      </c>
      <c r="J82" t="s">
        <v>213</v>
      </c>
      <c r="K82" t="s">
        <v>213</v>
      </c>
      <c r="L82" t="s">
        <v>213</v>
      </c>
      <c r="M82" t="s">
        <v>213</v>
      </c>
      <c r="N82" t="s">
        <v>213</v>
      </c>
      <c r="O82">
        <v>0.38</v>
      </c>
      <c r="P82" t="s">
        <v>49</v>
      </c>
      <c r="Q82" t="s">
        <v>50</v>
      </c>
      <c r="R82" t="s">
        <v>51</v>
      </c>
      <c r="S82" t="s">
        <v>52</v>
      </c>
    </row>
    <row r="83" spans="1:19" x14ac:dyDescent="0.25">
      <c r="A83" t="s">
        <v>211</v>
      </c>
      <c r="B83">
        <v>3300032770</v>
      </c>
      <c r="C83" t="s">
        <v>41</v>
      </c>
      <c r="D83">
        <v>6</v>
      </c>
      <c r="E83">
        <v>6198</v>
      </c>
      <c r="F83">
        <v>0.51</v>
      </c>
      <c r="G83">
        <v>12</v>
      </c>
      <c r="H83" t="s">
        <v>195</v>
      </c>
      <c r="I83" t="s">
        <v>212</v>
      </c>
      <c r="J83" t="s">
        <v>213</v>
      </c>
      <c r="K83" t="s">
        <v>213</v>
      </c>
      <c r="L83" t="s">
        <v>213</v>
      </c>
      <c r="M83" t="s">
        <v>213</v>
      </c>
      <c r="N83" t="s">
        <v>213</v>
      </c>
      <c r="O83">
        <v>0.5</v>
      </c>
      <c r="P83" t="s">
        <v>49</v>
      </c>
      <c r="Q83" t="s">
        <v>50</v>
      </c>
      <c r="R83" t="s">
        <v>51</v>
      </c>
      <c r="S83" t="s">
        <v>52</v>
      </c>
    </row>
    <row r="84" spans="1:19" x14ac:dyDescent="0.25">
      <c r="A84" t="s">
        <v>465</v>
      </c>
      <c r="B84">
        <v>3300032893</v>
      </c>
      <c r="C84" t="s">
        <v>135</v>
      </c>
      <c r="D84">
        <v>8</v>
      </c>
      <c r="E84">
        <v>6117</v>
      </c>
      <c r="F84">
        <v>0.62</v>
      </c>
      <c r="G84">
        <v>33</v>
      </c>
      <c r="H84" t="s">
        <v>195</v>
      </c>
      <c r="I84" t="s">
        <v>217</v>
      </c>
      <c r="J84" t="s">
        <v>218</v>
      </c>
      <c r="O84">
        <v>0.38</v>
      </c>
      <c r="P84" t="s">
        <v>49</v>
      </c>
      <c r="Q84" t="s">
        <v>50</v>
      </c>
      <c r="R84" t="s">
        <v>51</v>
      </c>
      <c r="S84" t="s">
        <v>52</v>
      </c>
    </row>
    <row r="85" spans="1:19" x14ac:dyDescent="0.25">
      <c r="A85" t="s">
        <v>340</v>
      </c>
      <c r="B85">
        <v>3300032828</v>
      </c>
      <c r="C85" t="s">
        <v>92</v>
      </c>
      <c r="D85">
        <v>7</v>
      </c>
      <c r="E85">
        <v>6095</v>
      </c>
      <c r="F85">
        <v>0.61</v>
      </c>
      <c r="G85">
        <v>13</v>
      </c>
      <c r="H85" t="s">
        <v>195</v>
      </c>
      <c r="I85" t="s">
        <v>217</v>
      </c>
      <c r="O85">
        <v>0.56999999999999995</v>
      </c>
      <c r="P85" t="s">
        <v>49</v>
      </c>
      <c r="Q85" t="s">
        <v>50</v>
      </c>
      <c r="R85" t="s">
        <v>51</v>
      </c>
      <c r="S85" t="s">
        <v>52</v>
      </c>
    </row>
    <row r="86" spans="1:19" x14ac:dyDescent="0.25">
      <c r="A86" t="s">
        <v>320</v>
      </c>
      <c r="B86">
        <v>3300032805</v>
      </c>
      <c r="C86" t="s">
        <v>88</v>
      </c>
      <c r="D86">
        <v>7</v>
      </c>
      <c r="E86">
        <v>5904</v>
      </c>
      <c r="F86">
        <v>0.61</v>
      </c>
      <c r="G86">
        <v>9</v>
      </c>
      <c r="H86" t="s">
        <v>195</v>
      </c>
      <c r="I86" t="s">
        <v>197</v>
      </c>
      <c r="J86" t="s">
        <v>267</v>
      </c>
      <c r="O86">
        <v>0.43</v>
      </c>
      <c r="P86" t="s">
        <v>49</v>
      </c>
      <c r="Q86" t="s">
        <v>50</v>
      </c>
      <c r="R86" t="s">
        <v>51</v>
      </c>
      <c r="S86" t="s">
        <v>52</v>
      </c>
    </row>
    <row r="87" spans="1:19" x14ac:dyDescent="0.25">
      <c r="A87" t="s">
        <v>266</v>
      </c>
      <c r="B87">
        <v>3300032782</v>
      </c>
      <c r="C87" t="s">
        <v>60</v>
      </c>
      <c r="D87">
        <v>9</v>
      </c>
      <c r="E87">
        <v>5838</v>
      </c>
      <c r="F87">
        <v>0.59</v>
      </c>
      <c r="G87">
        <v>7</v>
      </c>
      <c r="H87" t="s">
        <v>195</v>
      </c>
      <c r="I87" t="s">
        <v>197</v>
      </c>
      <c r="J87" t="s">
        <v>267</v>
      </c>
      <c r="K87" t="s">
        <v>268</v>
      </c>
      <c r="L87" t="s">
        <v>269</v>
      </c>
      <c r="O87">
        <v>0.44</v>
      </c>
      <c r="P87" t="s">
        <v>49</v>
      </c>
      <c r="Q87" t="s">
        <v>50</v>
      </c>
      <c r="R87" t="s">
        <v>51</v>
      </c>
      <c r="S87" t="s">
        <v>52</v>
      </c>
    </row>
    <row r="88" spans="1:19" x14ac:dyDescent="0.25">
      <c r="A88" t="s">
        <v>270</v>
      </c>
      <c r="B88">
        <v>3300032782</v>
      </c>
      <c r="C88" t="s">
        <v>60</v>
      </c>
      <c r="D88">
        <v>6</v>
      </c>
      <c r="E88">
        <v>5837</v>
      </c>
      <c r="F88">
        <v>0.68</v>
      </c>
      <c r="G88">
        <v>15</v>
      </c>
      <c r="H88" t="s">
        <v>195</v>
      </c>
      <c r="I88" t="s">
        <v>217</v>
      </c>
      <c r="J88" t="s">
        <v>218</v>
      </c>
      <c r="K88" t="s">
        <v>219</v>
      </c>
      <c r="O88">
        <v>0.5</v>
      </c>
      <c r="P88" t="s">
        <v>49</v>
      </c>
      <c r="Q88" t="s">
        <v>50</v>
      </c>
      <c r="R88" t="s">
        <v>51</v>
      </c>
      <c r="S88" t="s">
        <v>52</v>
      </c>
    </row>
    <row r="89" spans="1:19" x14ac:dyDescent="0.25">
      <c r="A89" t="s">
        <v>430</v>
      </c>
      <c r="B89">
        <v>3300032892</v>
      </c>
      <c r="C89" t="s">
        <v>130</v>
      </c>
      <c r="D89">
        <v>9</v>
      </c>
      <c r="E89">
        <v>5799</v>
      </c>
      <c r="F89">
        <v>0.47</v>
      </c>
      <c r="G89">
        <v>9</v>
      </c>
      <c r="H89" t="s">
        <v>195</v>
      </c>
      <c r="I89" t="s">
        <v>212</v>
      </c>
      <c r="J89" t="s">
        <v>213</v>
      </c>
      <c r="K89" t="s">
        <v>213</v>
      </c>
      <c r="L89" t="s">
        <v>213</v>
      </c>
      <c r="M89" t="s">
        <v>213</v>
      </c>
      <c r="N89" t="s">
        <v>213</v>
      </c>
      <c r="O89">
        <v>0.44</v>
      </c>
      <c r="P89" t="s">
        <v>49</v>
      </c>
      <c r="Q89" t="s">
        <v>50</v>
      </c>
      <c r="R89" t="s">
        <v>51</v>
      </c>
      <c r="S89" t="s">
        <v>52</v>
      </c>
    </row>
    <row r="90" spans="1:19" x14ac:dyDescent="0.25">
      <c r="A90" t="s">
        <v>615</v>
      </c>
      <c r="B90">
        <v>3300033004</v>
      </c>
      <c r="C90" t="s">
        <v>172</v>
      </c>
      <c r="D90">
        <v>6</v>
      </c>
      <c r="E90">
        <v>5727</v>
      </c>
      <c r="F90">
        <v>0.6</v>
      </c>
      <c r="G90">
        <v>10</v>
      </c>
      <c r="H90" t="s">
        <v>195</v>
      </c>
      <c r="I90" t="s">
        <v>197</v>
      </c>
      <c r="J90" t="s">
        <v>267</v>
      </c>
      <c r="K90" t="s">
        <v>539</v>
      </c>
      <c r="L90" t="s">
        <v>540</v>
      </c>
      <c r="O90">
        <v>0.83</v>
      </c>
      <c r="P90" t="s">
        <v>49</v>
      </c>
      <c r="Q90" t="s">
        <v>50</v>
      </c>
      <c r="R90" t="s">
        <v>51</v>
      </c>
      <c r="S90" t="s">
        <v>52</v>
      </c>
    </row>
    <row r="91" spans="1:19" x14ac:dyDescent="0.25">
      <c r="A91" t="s">
        <v>214</v>
      </c>
      <c r="B91">
        <v>3300032770</v>
      </c>
      <c r="C91" t="s">
        <v>41</v>
      </c>
      <c r="D91">
        <v>5</v>
      </c>
      <c r="E91">
        <v>5682</v>
      </c>
      <c r="F91">
        <v>0.64</v>
      </c>
      <c r="G91">
        <v>8</v>
      </c>
      <c r="H91" t="s">
        <v>195</v>
      </c>
      <c r="O91">
        <v>0.6</v>
      </c>
      <c r="P91" t="s">
        <v>49</v>
      </c>
      <c r="Q91" t="s">
        <v>50</v>
      </c>
      <c r="R91" t="s">
        <v>51</v>
      </c>
      <c r="S91" t="s">
        <v>52</v>
      </c>
    </row>
    <row r="92" spans="1:19" x14ac:dyDescent="0.25">
      <c r="A92" t="s">
        <v>288</v>
      </c>
      <c r="B92">
        <v>3300032783</v>
      </c>
      <c r="C92" t="s">
        <v>71</v>
      </c>
      <c r="D92">
        <v>9</v>
      </c>
      <c r="E92">
        <v>5617</v>
      </c>
      <c r="F92">
        <v>0.49</v>
      </c>
      <c r="G92">
        <v>8</v>
      </c>
      <c r="H92" t="s">
        <v>195</v>
      </c>
      <c r="O92">
        <v>0.33</v>
      </c>
      <c r="P92" t="s">
        <v>49</v>
      </c>
      <c r="Q92" t="s">
        <v>50</v>
      </c>
      <c r="R92" t="s">
        <v>51</v>
      </c>
      <c r="S92" t="s">
        <v>52</v>
      </c>
    </row>
    <row r="93" spans="1:19" x14ac:dyDescent="0.25">
      <c r="A93" t="s">
        <v>341</v>
      </c>
      <c r="B93">
        <v>3300032828</v>
      </c>
      <c r="C93" t="s">
        <v>92</v>
      </c>
      <c r="D93">
        <v>6</v>
      </c>
      <c r="E93">
        <v>5460</v>
      </c>
      <c r="F93">
        <v>0.59</v>
      </c>
      <c r="G93">
        <v>9</v>
      </c>
      <c r="H93" t="s">
        <v>195</v>
      </c>
      <c r="O93">
        <v>0.5</v>
      </c>
      <c r="P93" t="s">
        <v>49</v>
      </c>
      <c r="Q93" t="s">
        <v>50</v>
      </c>
      <c r="R93" t="s">
        <v>51</v>
      </c>
      <c r="S93" t="s">
        <v>52</v>
      </c>
    </row>
    <row r="94" spans="1:19" x14ac:dyDescent="0.25">
      <c r="A94" t="s">
        <v>215</v>
      </c>
      <c r="B94">
        <v>3300032770</v>
      </c>
      <c r="C94" t="s">
        <v>41</v>
      </c>
      <c r="D94">
        <v>5</v>
      </c>
      <c r="E94">
        <v>5448</v>
      </c>
      <c r="F94">
        <v>0.68</v>
      </c>
      <c r="G94">
        <v>10</v>
      </c>
      <c r="H94" t="s">
        <v>195</v>
      </c>
      <c r="O94">
        <v>0.6</v>
      </c>
      <c r="P94" t="s">
        <v>49</v>
      </c>
      <c r="Q94" t="s">
        <v>50</v>
      </c>
      <c r="R94" t="s">
        <v>51</v>
      </c>
      <c r="S94" t="s">
        <v>52</v>
      </c>
    </row>
    <row r="95" spans="1:19" x14ac:dyDescent="0.25">
      <c r="A95" t="s">
        <v>616</v>
      </c>
      <c r="B95">
        <v>3300033004</v>
      </c>
      <c r="C95" t="s">
        <v>172</v>
      </c>
      <c r="D95">
        <v>9</v>
      </c>
      <c r="E95">
        <v>5353</v>
      </c>
      <c r="F95">
        <v>0.68</v>
      </c>
      <c r="G95">
        <v>12</v>
      </c>
      <c r="H95" t="s">
        <v>195</v>
      </c>
      <c r="I95" t="s">
        <v>197</v>
      </c>
      <c r="J95" t="s">
        <v>198</v>
      </c>
      <c r="K95" t="s">
        <v>210</v>
      </c>
      <c r="L95" t="s">
        <v>243</v>
      </c>
      <c r="M95" t="s">
        <v>244</v>
      </c>
      <c r="N95" t="s">
        <v>245</v>
      </c>
      <c r="O95">
        <v>0.44</v>
      </c>
      <c r="P95" t="s">
        <v>49</v>
      </c>
      <c r="Q95" t="s">
        <v>50</v>
      </c>
      <c r="R95" t="s">
        <v>51</v>
      </c>
      <c r="S95" t="s">
        <v>52</v>
      </c>
    </row>
    <row r="96" spans="1:19" x14ac:dyDescent="0.25">
      <c r="A96" t="s">
        <v>368</v>
      </c>
      <c r="B96">
        <v>3300032829</v>
      </c>
      <c r="C96" t="s">
        <v>106</v>
      </c>
      <c r="D96">
        <v>11</v>
      </c>
      <c r="E96">
        <v>5340</v>
      </c>
      <c r="F96">
        <v>0.69</v>
      </c>
      <c r="G96">
        <v>8</v>
      </c>
      <c r="H96" t="s">
        <v>195</v>
      </c>
      <c r="I96" t="s">
        <v>197</v>
      </c>
      <c r="J96" t="s">
        <v>198</v>
      </c>
      <c r="K96" t="s">
        <v>205</v>
      </c>
      <c r="O96">
        <v>0.55000000000000004</v>
      </c>
      <c r="P96" t="s">
        <v>49</v>
      </c>
      <c r="Q96" t="s">
        <v>50</v>
      </c>
      <c r="R96" t="s">
        <v>51</v>
      </c>
      <c r="S96" t="s">
        <v>52</v>
      </c>
    </row>
    <row r="97" spans="1:19" x14ac:dyDescent="0.25">
      <c r="A97" t="s">
        <v>216</v>
      </c>
      <c r="B97">
        <v>3300032770</v>
      </c>
      <c r="C97" t="s">
        <v>41</v>
      </c>
      <c r="D97">
        <v>6</v>
      </c>
      <c r="E97">
        <v>5336</v>
      </c>
      <c r="F97">
        <v>0.69</v>
      </c>
      <c r="G97">
        <v>12</v>
      </c>
      <c r="H97" t="s">
        <v>195</v>
      </c>
      <c r="I97" t="s">
        <v>217</v>
      </c>
      <c r="J97" t="s">
        <v>218</v>
      </c>
      <c r="K97" t="s">
        <v>219</v>
      </c>
      <c r="L97" t="s">
        <v>220</v>
      </c>
      <c r="O97">
        <v>0.5</v>
      </c>
      <c r="P97" t="s">
        <v>49</v>
      </c>
      <c r="Q97" t="s">
        <v>50</v>
      </c>
      <c r="R97" t="s">
        <v>51</v>
      </c>
      <c r="S97" t="s">
        <v>52</v>
      </c>
    </row>
    <row r="98" spans="1:19" x14ac:dyDescent="0.25">
      <c r="A98" t="s">
        <v>369</v>
      </c>
      <c r="B98">
        <v>3300032829</v>
      </c>
      <c r="C98" t="s">
        <v>106</v>
      </c>
      <c r="D98">
        <v>4</v>
      </c>
      <c r="E98">
        <v>5330</v>
      </c>
      <c r="F98">
        <v>0.66</v>
      </c>
      <c r="G98">
        <v>16</v>
      </c>
      <c r="H98" t="s">
        <v>195</v>
      </c>
      <c r="O98">
        <v>0.75</v>
      </c>
      <c r="P98" t="s">
        <v>49</v>
      </c>
      <c r="Q98" t="s">
        <v>50</v>
      </c>
      <c r="R98" t="s">
        <v>51</v>
      </c>
      <c r="S98" t="s">
        <v>52</v>
      </c>
    </row>
    <row r="99" spans="1:19" x14ac:dyDescent="0.25">
      <c r="A99" t="s">
        <v>617</v>
      </c>
      <c r="B99">
        <v>3300033004</v>
      </c>
      <c r="C99" t="s">
        <v>172</v>
      </c>
      <c r="D99">
        <v>8</v>
      </c>
      <c r="E99">
        <v>5292</v>
      </c>
      <c r="F99">
        <v>0.55000000000000004</v>
      </c>
      <c r="G99">
        <v>11</v>
      </c>
      <c r="H99" t="s">
        <v>195</v>
      </c>
      <c r="I99" t="s">
        <v>197</v>
      </c>
      <c r="J99" t="s">
        <v>198</v>
      </c>
      <c r="K99" t="s">
        <v>205</v>
      </c>
      <c r="L99" t="s">
        <v>206</v>
      </c>
      <c r="M99" t="s">
        <v>207</v>
      </c>
      <c r="N99" t="s">
        <v>208</v>
      </c>
      <c r="O99">
        <v>1</v>
      </c>
      <c r="P99" t="s">
        <v>49</v>
      </c>
      <c r="Q99" t="s">
        <v>50</v>
      </c>
      <c r="R99" t="s">
        <v>51</v>
      </c>
      <c r="S99" t="s">
        <v>52</v>
      </c>
    </row>
    <row r="100" spans="1:19" x14ac:dyDescent="0.25">
      <c r="A100" t="s">
        <v>534</v>
      </c>
      <c r="B100">
        <v>3300032897</v>
      </c>
      <c r="C100" t="s">
        <v>143</v>
      </c>
      <c r="D100">
        <v>7</v>
      </c>
      <c r="E100">
        <v>5275</v>
      </c>
      <c r="F100">
        <v>0.54</v>
      </c>
      <c r="G100">
        <v>15</v>
      </c>
      <c r="H100" t="s">
        <v>195</v>
      </c>
      <c r="I100" t="s">
        <v>212</v>
      </c>
      <c r="J100" t="s">
        <v>213</v>
      </c>
      <c r="K100" t="s">
        <v>213</v>
      </c>
      <c r="L100" t="s">
        <v>213</v>
      </c>
      <c r="M100" t="s">
        <v>213</v>
      </c>
      <c r="N100" t="s">
        <v>213</v>
      </c>
      <c r="O100">
        <v>0.43</v>
      </c>
      <c r="P100" t="s">
        <v>49</v>
      </c>
      <c r="Q100" t="s">
        <v>50</v>
      </c>
      <c r="R100" t="s">
        <v>51</v>
      </c>
      <c r="S100" t="s">
        <v>52</v>
      </c>
    </row>
    <row r="101" spans="1:19" x14ac:dyDescent="0.25">
      <c r="A101" t="s">
        <v>221</v>
      </c>
      <c r="B101">
        <v>3300032770</v>
      </c>
      <c r="C101" t="s">
        <v>41</v>
      </c>
      <c r="D101">
        <v>11</v>
      </c>
      <c r="E101">
        <v>5268</v>
      </c>
      <c r="F101">
        <v>0.67</v>
      </c>
      <c r="G101">
        <v>12</v>
      </c>
      <c r="H101" t="s">
        <v>195</v>
      </c>
      <c r="I101" t="s">
        <v>197</v>
      </c>
      <c r="O101">
        <v>0.73</v>
      </c>
      <c r="P101" t="s">
        <v>49</v>
      </c>
      <c r="Q101" t="s">
        <v>50</v>
      </c>
      <c r="R101" t="s">
        <v>51</v>
      </c>
      <c r="S101" t="s">
        <v>52</v>
      </c>
    </row>
    <row r="102" spans="1:19" x14ac:dyDescent="0.25">
      <c r="A102" t="s">
        <v>618</v>
      </c>
      <c r="B102">
        <v>3300033004</v>
      </c>
      <c r="C102" t="s">
        <v>172</v>
      </c>
      <c r="D102">
        <v>6</v>
      </c>
      <c r="E102">
        <v>5202</v>
      </c>
      <c r="F102">
        <v>0.5</v>
      </c>
      <c r="G102">
        <v>11</v>
      </c>
      <c r="H102" t="s">
        <v>195</v>
      </c>
      <c r="I102" t="s">
        <v>212</v>
      </c>
      <c r="J102" t="s">
        <v>213</v>
      </c>
      <c r="K102" t="s">
        <v>213</v>
      </c>
      <c r="L102" t="s">
        <v>213</v>
      </c>
      <c r="M102" t="s">
        <v>213</v>
      </c>
      <c r="N102" t="s">
        <v>213</v>
      </c>
      <c r="O102">
        <v>0.5</v>
      </c>
      <c r="P102" t="s">
        <v>49</v>
      </c>
      <c r="Q102" t="s">
        <v>50</v>
      </c>
      <c r="R102" t="s">
        <v>51</v>
      </c>
      <c r="S102" t="s">
        <v>52</v>
      </c>
    </row>
    <row r="103" spans="1:19" x14ac:dyDescent="0.25">
      <c r="A103" t="s">
        <v>370</v>
      </c>
      <c r="B103">
        <v>3300032829</v>
      </c>
      <c r="C103" t="s">
        <v>106</v>
      </c>
      <c r="D103">
        <v>6</v>
      </c>
      <c r="E103">
        <v>5142</v>
      </c>
      <c r="F103">
        <v>0.54</v>
      </c>
      <c r="G103">
        <v>11</v>
      </c>
      <c r="H103" t="s">
        <v>195</v>
      </c>
      <c r="I103" t="s">
        <v>212</v>
      </c>
      <c r="J103" t="s">
        <v>213</v>
      </c>
      <c r="K103" t="s">
        <v>213</v>
      </c>
      <c r="L103" t="s">
        <v>213</v>
      </c>
      <c r="M103" t="s">
        <v>213</v>
      </c>
      <c r="N103" t="s">
        <v>213</v>
      </c>
      <c r="O103">
        <v>0.5</v>
      </c>
      <c r="P103" t="s">
        <v>49</v>
      </c>
      <c r="Q103" t="s">
        <v>50</v>
      </c>
      <c r="R103" t="s">
        <v>51</v>
      </c>
      <c r="S103" t="s">
        <v>52</v>
      </c>
    </row>
    <row r="104" spans="1:19" x14ac:dyDescent="0.25">
      <c r="A104" t="s">
        <v>431</v>
      </c>
      <c r="B104">
        <v>3300032892</v>
      </c>
      <c r="C104" t="s">
        <v>130</v>
      </c>
      <c r="D104">
        <v>5</v>
      </c>
      <c r="E104">
        <v>4974</v>
      </c>
      <c r="F104">
        <v>0.66</v>
      </c>
      <c r="G104">
        <v>15</v>
      </c>
      <c r="H104" t="s">
        <v>195</v>
      </c>
      <c r="I104" t="s">
        <v>197</v>
      </c>
      <c r="J104" t="s">
        <v>267</v>
      </c>
      <c r="O104">
        <v>0.6</v>
      </c>
      <c r="P104" t="s">
        <v>49</v>
      </c>
      <c r="Q104" t="s">
        <v>50</v>
      </c>
      <c r="R104" t="s">
        <v>51</v>
      </c>
      <c r="S104" t="s">
        <v>52</v>
      </c>
    </row>
    <row r="105" spans="1:19" x14ac:dyDescent="0.25">
      <c r="A105" t="s">
        <v>371</v>
      </c>
      <c r="B105">
        <v>3300032829</v>
      </c>
      <c r="C105" t="s">
        <v>106</v>
      </c>
      <c r="D105">
        <v>9</v>
      </c>
      <c r="E105">
        <v>4935</v>
      </c>
      <c r="F105">
        <v>0.67</v>
      </c>
      <c r="G105">
        <v>26</v>
      </c>
      <c r="H105" t="s">
        <v>195</v>
      </c>
      <c r="I105" t="s">
        <v>197</v>
      </c>
      <c r="J105" t="s">
        <v>198</v>
      </c>
      <c r="K105" t="s">
        <v>210</v>
      </c>
      <c r="L105" t="s">
        <v>213</v>
      </c>
      <c r="M105" t="s">
        <v>213</v>
      </c>
      <c r="N105" t="s">
        <v>372</v>
      </c>
      <c r="O105">
        <v>0.44</v>
      </c>
      <c r="P105" t="s">
        <v>49</v>
      </c>
      <c r="Q105" t="s">
        <v>50</v>
      </c>
      <c r="R105" t="s">
        <v>51</v>
      </c>
      <c r="S105" t="s">
        <v>52</v>
      </c>
    </row>
    <row r="106" spans="1:19" x14ac:dyDescent="0.25">
      <c r="A106" t="s">
        <v>535</v>
      </c>
      <c r="B106">
        <v>3300032897</v>
      </c>
      <c r="C106" t="s">
        <v>143</v>
      </c>
      <c r="D106">
        <v>5</v>
      </c>
      <c r="E106">
        <v>4916</v>
      </c>
      <c r="F106">
        <v>0.54</v>
      </c>
      <c r="G106">
        <v>12</v>
      </c>
      <c r="H106" t="s">
        <v>195</v>
      </c>
      <c r="O106">
        <v>0.6</v>
      </c>
      <c r="P106" t="s">
        <v>49</v>
      </c>
      <c r="Q106" t="s">
        <v>50</v>
      </c>
      <c r="R106" t="s">
        <v>51</v>
      </c>
      <c r="S106" t="s">
        <v>52</v>
      </c>
    </row>
    <row r="107" spans="1:19" x14ac:dyDescent="0.25">
      <c r="A107" t="s">
        <v>619</v>
      </c>
      <c r="B107">
        <v>3300033004</v>
      </c>
      <c r="C107" t="s">
        <v>172</v>
      </c>
      <c r="D107">
        <v>6</v>
      </c>
      <c r="E107">
        <v>4915</v>
      </c>
      <c r="F107">
        <v>0.54</v>
      </c>
      <c r="G107">
        <v>14</v>
      </c>
      <c r="H107" t="s">
        <v>195</v>
      </c>
      <c r="I107" t="s">
        <v>232</v>
      </c>
      <c r="J107" t="s">
        <v>233</v>
      </c>
      <c r="K107" t="s">
        <v>234</v>
      </c>
      <c r="L107" t="s">
        <v>235</v>
      </c>
      <c r="O107">
        <v>0.5</v>
      </c>
      <c r="P107" t="s">
        <v>49</v>
      </c>
      <c r="Q107" t="s">
        <v>50</v>
      </c>
      <c r="R107" t="s">
        <v>51</v>
      </c>
      <c r="S107" t="s">
        <v>52</v>
      </c>
    </row>
    <row r="108" spans="1:19" x14ac:dyDescent="0.25">
      <c r="A108" t="s">
        <v>594</v>
      </c>
      <c r="B108">
        <v>3300032954</v>
      </c>
      <c r="C108" t="s">
        <v>592</v>
      </c>
      <c r="D108">
        <v>8</v>
      </c>
      <c r="E108">
        <v>4908</v>
      </c>
      <c r="F108">
        <v>0.61</v>
      </c>
      <c r="G108">
        <v>13</v>
      </c>
      <c r="H108" t="s">
        <v>195</v>
      </c>
      <c r="I108" t="s">
        <v>197</v>
      </c>
      <c r="J108" t="s">
        <v>223</v>
      </c>
      <c r="K108" t="s">
        <v>224</v>
      </c>
      <c r="L108" t="s">
        <v>225</v>
      </c>
      <c r="M108" t="s">
        <v>226</v>
      </c>
      <c r="N108" t="s">
        <v>377</v>
      </c>
      <c r="O108">
        <v>0.38</v>
      </c>
      <c r="P108" t="s">
        <v>49</v>
      </c>
      <c r="Q108" t="s">
        <v>50</v>
      </c>
      <c r="R108" t="s">
        <v>51</v>
      </c>
      <c r="S108" t="s">
        <v>52</v>
      </c>
    </row>
    <row r="109" spans="1:19" x14ac:dyDescent="0.25">
      <c r="A109" t="s">
        <v>289</v>
      </c>
      <c r="B109">
        <v>3300032783</v>
      </c>
      <c r="C109" t="s">
        <v>71</v>
      </c>
      <c r="D109">
        <v>7</v>
      </c>
      <c r="E109">
        <v>4811</v>
      </c>
      <c r="F109">
        <v>0.61</v>
      </c>
      <c r="G109">
        <v>13</v>
      </c>
      <c r="H109" t="s">
        <v>195</v>
      </c>
      <c r="O109">
        <v>0.43</v>
      </c>
      <c r="P109" t="s">
        <v>49</v>
      </c>
      <c r="Q109" t="s">
        <v>50</v>
      </c>
      <c r="R109" t="s">
        <v>51</v>
      </c>
      <c r="S109" t="s">
        <v>52</v>
      </c>
    </row>
    <row r="110" spans="1:19" x14ac:dyDescent="0.25">
      <c r="A110" t="s">
        <v>432</v>
      </c>
      <c r="B110">
        <v>3300032892</v>
      </c>
      <c r="C110" t="s">
        <v>130</v>
      </c>
      <c r="D110">
        <v>5</v>
      </c>
      <c r="E110">
        <v>4778</v>
      </c>
      <c r="F110">
        <v>0.7</v>
      </c>
      <c r="G110">
        <v>10</v>
      </c>
      <c r="H110" t="s">
        <v>195</v>
      </c>
      <c r="I110" t="s">
        <v>197</v>
      </c>
      <c r="O110">
        <v>0.6</v>
      </c>
      <c r="P110" t="s">
        <v>49</v>
      </c>
      <c r="Q110" t="s">
        <v>50</v>
      </c>
      <c r="R110" t="s">
        <v>51</v>
      </c>
      <c r="S110" t="s">
        <v>52</v>
      </c>
    </row>
    <row r="111" spans="1:19" x14ac:dyDescent="0.25">
      <c r="A111" t="s">
        <v>536</v>
      </c>
      <c r="B111">
        <v>3300032897</v>
      </c>
      <c r="C111" t="s">
        <v>143</v>
      </c>
      <c r="D111">
        <v>6</v>
      </c>
      <c r="E111">
        <v>4721</v>
      </c>
      <c r="F111">
        <v>0.65</v>
      </c>
      <c r="G111">
        <v>8</v>
      </c>
      <c r="H111" t="s">
        <v>195</v>
      </c>
      <c r="I111" t="s">
        <v>197</v>
      </c>
      <c r="J111" t="s">
        <v>198</v>
      </c>
      <c r="K111" t="s">
        <v>210</v>
      </c>
      <c r="L111" t="s">
        <v>213</v>
      </c>
      <c r="M111" t="s">
        <v>213</v>
      </c>
      <c r="N111" t="s">
        <v>537</v>
      </c>
      <c r="O111">
        <v>0.5</v>
      </c>
      <c r="P111" t="s">
        <v>49</v>
      </c>
      <c r="Q111" t="s">
        <v>50</v>
      </c>
      <c r="R111" t="s">
        <v>51</v>
      </c>
      <c r="S111" t="s">
        <v>52</v>
      </c>
    </row>
    <row r="112" spans="1:19" x14ac:dyDescent="0.25">
      <c r="A112" t="s">
        <v>222</v>
      </c>
      <c r="B112">
        <v>3300032770</v>
      </c>
      <c r="C112" t="s">
        <v>41</v>
      </c>
      <c r="D112">
        <v>6</v>
      </c>
      <c r="E112">
        <v>4646</v>
      </c>
      <c r="F112">
        <v>0.61</v>
      </c>
      <c r="G112">
        <v>11</v>
      </c>
      <c r="H112" t="s">
        <v>195</v>
      </c>
      <c r="I112" t="s">
        <v>197</v>
      </c>
      <c r="J112" t="s">
        <v>223</v>
      </c>
      <c r="K112" t="s">
        <v>224</v>
      </c>
      <c r="L112" t="s">
        <v>225</v>
      </c>
      <c r="M112" t="s">
        <v>226</v>
      </c>
      <c r="O112">
        <v>0.67</v>
      </c>
      <c r="P112" t="s">
        <v>49</v>
      </c>
      <c r="Q112" t="s">
        <v>50</v>
      </c>
      <c r="R112" t="s">
        <v>51</v>
      </c>
      <c r="S112" t="s">
        <v>52</v>
      </c>
    </row>
    <row r="113" spans="1:19" x14ac:dyDescent="0.25">
      <c r="A113" t="s">
        <v>466</v>
      </c>
      <c r="B113">
        <v>3300032893</v>
      </c>
      <c r="C113" t="s">
        <v>135</v>
      </c>
      <c r="D113">
        <v>8</v>
      </c>
      <c r="E113">
        <v>4611</v>
      </c>
      <c r="F113">
        <v>0.65</v>
      </c>
      <c r="G113">
        <v>11</v>
      </c>
      <c r="H113" t="s">
        <v>195</v>
      </c>
      <c r="I113" t="s">
        <v>197</v>
      </c>
      <c r="J113" t="s">
        <v>223</v>
      </c>
      <c r="K113" t="s">
        <v>224</v>
      </c>
      <c r="L113" t="s">
        <v>225</v>
      </c>
      <c r="M113" t="s">
        <v>226</v>
      </c>
      <c r="N113" t="s">
        <v>467</v>
      </c>
      <c r="O113">
        <v>0.5</v>
      </c>
      <c r="P113" t="s">
        <v>49</v>
      </c>
      <c r="Q113" t="s">
        <v>50</v>
      </c>
      <c r="R113" t="s">
        <v>51</v>
      </c>
      <c r="S113" t="s">
        <v>52</v>
      </c>
    </row>
    <row r="114" spans="1:19" x14ac:dyDescent="0.25">
      <c r="A114" t="s">
        <v>538</v>
      </c>
      <c r="B114">
        <v>3300032897</v>
      </c>
      <c r="C114" t="s">
        <v>143</v>
      </c>
      <c r="D114">
        <v>4</v>
      </c>
      <c r="E114">
        <v>4507</v>
      </c>
      <c r="F114">
        <v>0.65</v>
      </c>
      <c r="G114">
        <v>9</v>
      </c>
      <c r="H114" t="s">
        <v>195</v>
      </c>
      <c r="I114" t="s">
        <v>197</v>
      </c>
      <c r="J114" t="s">
        <v>267</v>
      </c>
      <c r="K114" t="s">
        <v>539</v>
      </c>
      <c r="L114" t="s">
        <v>540</v>
      </c>
      <c r="O114">
        <v>0.75</v>
      </c>
      <c r="P114" t="s">
        <v>49</v>
      </c>
      <c r="Q114" t="s">
        <v>50</v>
      </c>
      <c r="R114" t="s">
        <v>51</v>
      </c>
      <c r="S114" t="s">
        <v>52</v>
      </c>
    </row>
    <row r="115" spans="1:19" x14ac:dyDescent="0.25">
      <c r="A115" t="s">
        <v>655</v>
      </c>
      <c r="B115">
        <v>3300033158</v>
      </c>
      <c r="C115" t="s">
        <v>189</v>
      </c>
      <c r="D115">
        <v>6</v>
      </c>
      <c r="E115">
        <v>4413</v>
      </c>
      <c r="F115">
        <v>0.56999999999999995</v>
      </c>
      <c r="G115">
        <v>9</v>
      </c>
      <c r="H115" t="s">
        <v>195</v>
      </c>
      <c r="O115">
        <v>0.5</v>
      </c>
      <c r="P115" t="s">
        <v>49</v>
      </c>
      <c r="Q115" t="s">
        <v>50</v>
      </c>
      <c r="R115" t="s">
        <v>51</v>
      </c>
      <c r="S115" t="s">
        <v>52</v>
      </c>
    </row>
    <row r="116" spans="1:19" x14ac:dyDescent="0.25">
      <c r="A116" t="s">
        <v>227</v>
      </c>
      <c r="B116">
        <v>3300032770</v>
      </c>
      <c r="C116" t="s">
        <v>41</v>
      </c>
      <c r="D116">
        <v>5</v>
      </c>
      <c r="E116">
        <v>4402</v>
      </c>
      <c r="F116">
        <v>0.62</v>
      </c>
      <c r="G116">
        <v>15</v>
      </c>
      <c r="P116" t="s">
        <v>49</v>
      </c>
      <c r="Q116" t="s">
        <v>50</v>
      </c>
      <c r="R116" t="s">
        <v>51</v>
      </c>
      <c r="S116" t="s">
        <v>52</v>
      </c>
    </row>
    <row r="117" spans="1:19" x14ac:dyDescent="0.25">
      <c r="A117" t="s">
        <v>271</v>
      </c>
      <c r="B117">
        <v>3300032782</v>
      </c>
      <c r="C117" t="s">
        <v>60</v>
      </c>
      <c r="D117">
        <v>8</v>
      </c>
      <c r="E117">
        <v>4368</v>
      </c>
      <c r="F117">
        <v>0.65</v>
      </c>
      <c r="G117">
        <v>13</v>
      </c>
      <c r="H117" t="s">
        <v>195</v>
      </c>
      <c r="I117" t="s">
        <v>197</v>
      </c>
      <c r="J117" t="s">
        <v>198</v>
      </c>
      <c r="K117" t="s">
        <v>210</v>
      </c>
      <c r="O117">
        <v>0.5</v>
      </c>
      <c r="P117" t="s">
        <v>49</v>
      </c>
      <c r="Q117" t="s">
        <v>50</v>
      </c>
      <c r="R117" t="s">
        <v>51</v>
      </c>
      <c r="S117" t="s">
        <v>52</v>
      </c>
    </row>
    <row r="118" spans="1:19" x14ac:dyDescent="0.25">
      <c r="A118" t="s">
        <v>290</v>
      </c>
      <c r="B118">
        <v>3300032783</v>
      </c>
      <c r="C118" t="s">
        <v>71</v>
      </c>
      <c r="D118">
        <v>4</v>
      </c>
      <c r="E118">
        <v>4240</v>
      </c>
      <c r="F118">
        <v>0.54</v>
      </c>
      <c r="G118">
        <v>6</v>
      </c>
      <c r="H118" t="s">
        <v>195</v>
      </c>
      <c r="I118" t="s">
        <v>217</v>
      </c>
      <c r="J118" t="s">
        <v>218</v>
      </c>
      <c r="O118">
        <v>0.75</v>
      </c>
      <c r="P118" t="s">
        <v>49</v>
      </c>
      <c r="Q118" t="s">
        <v>50</v>
      </c>
      <c r="R118" t="s">
        <v>51</v>
      </c>
      <c r="S118" t="s">
        <v>52</v>
      </c>
    </row>
    <row r="119" spans="1:19" x14ac:dyDescent="0.25">
      <c r="A119" t="s">
        <v>373</v>
      </c>
      <c r="B119">
        <v>3300032829</v>
      </c>
      <c r="C119" t="s">
        <v>106</v>
      </c>
      <c r="D119">
        <v>4</v>
      </c>
      <c r="E119">
        <v>4097</v>
      </c>
      <c r="F119">
        <v>0.49</v>
      </c>
      <c r="G119">
        <v>15</v>
      </c>
      <c r="P119" t="s">
        <v>49</v>
      </c>
      <c r="Q119" t="s">
        <v>50</v>
      </c>
      <c r="R119" t="s">
        <v>51</v>
      </c>
      <c r="S119" t="s">
        <v>52</v>
      </c>
    </row>
    <row r="120" spans="1:19" x14ac:dyDescent="0.25">
      <c r="A120" t="s">
        <v>620</v>
      </c>
      <c r="B120">
        <v>3300033004</v>
      </c>
      <c r="C120" t="s">
        <v>172</v>
      </c>
      <c r="D120">
        <v>2</v>
      </c>
      <c r="E120">
        <v>4043</v>
      </c>
      <c r="F120">
        <v>0.49</v>
      </c>
      <c r="G120">
        <v>12</v>
      </c>
      <c r="H120" t="s">
        <v>195</v>
      </c>
      <c r="I120" t="s">
        <v>232</v>
      </c>
      <c r="J120" t="s">
        <v>233</v>
      </c>
      <c r="K120" t="s">
        <v>234</v>
      </c>
      <c r="L120" t="s">
        <v>235</v>
      </c>
      <c r="M120" t="s">
        <v>621</v>
      </c>
      <c r="N120" t="s">
        <v>622</v>
      </c>
      <c r="O120">
        <v>1</v>
      </c>
      <c r="P120" t="s">
        <v>49</v>
      </c>
      <c r="Q120" t="s">
        <v>50</v>
      </c>
      <c r="R120" t="s">
        <v>51</v>
      </c>
      <c r="S120" t="s">
        <v>52</v>
      </c>
    </row>
    <row r="121" spans="1:19" x14ac:dyDescent="0.25">
      <c r="A121" t="s">
        <v>541</v>
      </c>
      <c r="B121">
        <v>3300032897</v>
      </c>
      <c r="C121" t="s">
        <v>143</v>
      </c>
      <c r="D121">
        <v>8</v>
      </c>
      <c r="E121">
        <v>4004</v>
      </c>
      <c r="F121">
        <v>0.65</v>
      </c>
      <c r="G121">
        <v>10</v>
      </c>
      <c r="H121" t="s">
        <v>195</v>
      </c>
      <c r="I121" t="s">
        <v>197</v>
      </c>
      <c r="J121" t="s">
        <v>198</v>
      </c>
      <c r="O121">
        <v>0.38</v>
      </c>
      <c r="P121" t="s">
        <v>49</v>
      </c>
      <c r="Q121" t="s">
        <v>50</v>
      </c>
      <c r="R121" t="s">
        <v>51</v>
      </c>
      <c r="S121" t="s">
        <v>52</v>
      </c>
    </row>
    <row r="122" spans="1:19" x14ac:dyDescent="0.25">
      <c r="A122" t="s">
        <v>291</v>
      </c>
      <c r="B122">
        <v>3300032783</v>
      </c>
      <c r="C122" t="s">
        <v>71</v>
      </c>
      <c r="D122">
        <v>4</v>
      </c>
      <c r="E122">
        <v>3990</v>
      </c>
      <c r="F122">
        <v>0.6</v>
      </c>
      <c r="G122">
        <v>8</v>
      </c>
      <c r="P122" t="s">
        <v>49</v>
      </c>
      <c r="Q122" t="s">
        <v>50</v>
      </c>
      <c r="R122" t="s">
        <v>51</v>
      </c>
      <c r="S122" t="s">
        <v>52</v>
      </c>
    </row>
    <row r="123" spans="1:19" x14ac:dyDescent="0.25">
      <c r="A123" t="s">
        <v>656</v>
      </c>
      <c r="B123">
        <v>3300033158</v>
      </c>
      <c r="C123" t="s">
        <v>189</v>
      </c>
      <c r="D123">
        <v>7</v>
      </c>
      <c r="E123">
        <v>3979</v>
      </c>
      <c r="F123">
        <v>0.69</v>
      </c>
      <c r="G123">
        <v>7</v>
      </c>
      <c r="P123" t="s">
        <v>49</v>
      </c>
      <c r="Q123" t="s">
        <v>50</v>
      </c>
      <c r="R123" t="s">
        <v>51</v>
      </c>
      <c r="S123" t="s">
        <v>52</v>
      </c>
    </row>
    <row r="124" spans="1:19" x14ac:dyDescent="0.25">
      <c r="A124" t="s">
        <v>433</v>
      </c>
      <c r="B124">
        <v>3300032892</v>
      </c>
      <c r="C124" t="s">
        <v>130</v>
      </c>
      <c r="D124">
        <v>4</v>
      </c>
      <c r="E124">
        <v>3926</v>
      </c>
      <c r="F124">
        <v>0.64</v>
      </c>
      <c r="G124">
        <v>16</v>
      </c>
      <c r="P124" t="s">
        <v>49</v>
      </c>
      <c r="Q124" t="s">
        <v>50</v>
      </c>
      <c r="R124" t="s">
        <v>51</v>
      </c>
      <c r="S124" t="s">
        <v>52</v>
      </c>
    </row>
    <row r="125" spans="1:19" x14ac:dyDescent="0.25">
      <c r="A125" t="s">
        <v>228</v>
      </c>
      <c r="B125">
        <v>3300032770</v>
      </c>
      <c r="C125" t="s">
        <v>41</v>
      </c>
      <c r="D125">
        <v>5</v>
      </c>
      <c r="E125">
        <v>3869</v>
      </c>
      <c r="F125">
        <v>0.61</v>
      </c>
      <c r="G125">
        <v>12</v>
      </c>
      <c r="H125" t="s">
        <v>195</v>
      </c>
      <c r="O125">
        <v>0.8</v>
      </c>
      <c r="P125" t="s">
        <v>49</v>
      </c>
      <c r="Q125" t="s">
        <v>50</v>
      </c>
      <c r="R125" t="s">
        <v>51</v>
      </c>
      <c r="S125" t="s">
        <v>52</v>
      </c>
    </row>
    <row r="126" spans="1:19" x14ac:dyDescent="0.25">
      <c r="A126" t="s">
        <v>468</v>
      </c>
      <c r="B126">
        <v>3300032893</v>
      </c>
      <c r="C126" t="s">
        <v>135</v>
      </c>
      <c r="D126">
        <v>5</v>
      </c>
      <c r="E126">
        <v>3861</v>
      </c>
      <c r="F126">
        <v>0.54</v>
      </c>
      <c r="G126">
        <v>17</v>
      </c>
      <c r="P126" t="s">
        <v>49</v>
      </c>
      <c r="Q126" t="s">
        <v>50</v>
      </c>
      <c r="R126" t="s">
        <v>51</v>
      </c>
      <c r="S126" t="s">
        <v>52</v>
      </c>
    </row>
    <row r="127" spans="1:19" x14ac:dyDescent="0.25">
      <c r="A127" t="s">
        <v>272</v>
      </c>
      <c r="B127">
        <v>3300032782</v>
      </c>
      <c r="C127" t="s">
        <v>60</v>
      </c>
      <c r="D127">
        <v>6</v>
      </c>
      <c r="E127">
        <v>3819</v>
      </c>
      <c r="F127">
        <v>0.66</v>
      </c>
      <c r="G127">
        <v>15</v>
      </c>
      <c r="P127" t="s">
        <v>49</v>
      </c>
      <c r="Q127" t="s">
        <v>50</v>
      </c>
      <c r="R127" t="s">
        <v>51</v>
      </c>
      <c r="S127" t="s">
        <v>52</v>
      </c>
    </row>
    <row r="128" spans="1:19" x14ac:dyDescent="0.25">
      <c r="A128" t="s">
        <v>273</v>
      </c>
      <c r="B128">
        <v>3300032782</v>
      </c>
      <c r="C128" t="s">
        <v>60</v>
      </c>
      <c r="D128">
        <v>5</v>
      </c>
      <c r="E128">
        <v>3756</v>
      </c>
      <c r="F128">
        <v>0.56000000000000005</v>
      </c>
      <c r="G128">
        <v>10</v>
      </c>
      <c r="H128" t="s">
        <v>195</v>
      </c>
      <c r="I128" t="s">
        <v>197</v>
      </c>
      <c r="J128" t="s">
        <v>198</v>
      </c>
      <c r="K128" t="s">
        <v>205</v>
      </c>
      <c r="L128" t="s">
        <v>206</v>
      </c>
      <c r="M128" t="s">
        <v>207</v>
      </c>
      <c r="N128" t="s">
        <v>208</v>
      </c>
      <c r="O128">
        <v>1</v>
      </c>
      <c r="P128" t="s">
        <v>49</v>
      </c>
      <c r="Q128" t="s">
        <v>50</v>
      </c>
      <c r="R128" t="s">
        <v>51</v>
      </c>
      <c r="S128" t="s">
        <v>52</v>
      </c>
    </row>
    <row r="129" spans="1:19" x14ac:dyDescent="0.25">
      <c r="A129" t="s">
        <v>292</v>
      </c>
      <c r="B129">
        <v>3300032783</v>
      </c>
      <c r="C129" t="s">
        <v>71</v>
      </c>
      <c r="D129">
        <v>4</v>
      </c>
      <c r="E129">
        <v>3748</v>
      </c>
      <c r="F129">
        <v>0.63</v>
      </c>
      <c r="G129">
        <v>25</v>
      </c>
      <c r="H129" t="s">
        <v>195</v>
      </c>
      <c r="O129">
        <v>0.75</v>
      </c>
      <c r="P129" t="s">
        <v>49</v>
      </c>
      <c r="Q129" t="s">
        <v>50</v>
      </c>
      <c r="R129" t="s">
        <v>51</v>
      </c>
      <c r="S129" t="s">
        <v>52</v>
      </c>
    </row>
    <row r="130" spans="1:19" x14ac:dyDescent="0.25">
      <c r="A130" t="s">
        <v>293</v>
      </c>
      <c r="B130">
        <v>3300032783</v>
      </c>
      <c r="C130" t="s">
        <v>71</v>
      </c>
      <c r="D130">
        <v>3</v>
      </c>
      <c r="E130">
        <v>3741</v>
      </c>
      <c r="F130">
        <v>0.48</v>
      </c>
      <c r="G130">
        <v>9</v>
      </c>
      <c r="P130" t="s">
        <v>49</v>
      </c>
      <c r="Q130" t="s">
        <v>50</v>
      </c>
      <c r="R130" t="s">
        <v>51</v>
      </c>
      <c r="S130" t="s">
        <v>52</v>
      </c>
    </row>
    <row r="131" spans="1:19" x14ac:dyDescent="0.25">
      <c r="A131" t="s">
        <v>542</v>
      </c>
      <c r="B131">
        <v>3300032897</v>
      </c>
      <c r="C131" t="s">
        <v>143</v>
      </c>
      <c r="D131">
        <v>6</v>
      </c>
      <c r="E131">
        <v>3726</v>
      </c>
      <c r="F131">
        <v>0.6</v>
      </c>
      <c r="G131">
        <v>29</v>
      </c>
      <c r="H131" t="s">
        <v>195</v>
      </c>
      <c r="I131" t="s">
        <v>197</v>
      </c>
      <c r="J131" t="s">
        <v>223</v>
      </c>
      <c r="K131" t="s">
        <v>224</v>
      </c>
      <c r="L131" t="s">
        <v>225</v>
      </c>
      <c r="M131" t="s">
        <v>226</v>
      </c>
      <c r="N131" t="s">
        <v>377</v>
      </c>
      <c r="O131">
        <v>0.5</v>
      </c>
      <c r="P131" t="s">
        <v>49</v>
      </c>
      <c r="Q131" t="s">
        <v>50</v>
      </c>
      <c r="R131" t="s">
        <v>51</v>
      </c>
      <c r="S131" t="s">
        <v>52</v>
      </c>
    </row>
    <row r="132" spans="1:19" x14ac:dyDescent="0.25">
      <c r="A132" t="s">
        <v>229</v>
      </c>
      <c r="B132">
        <v>3300032770</v>
      </c>
      <c r="C132" t="s">
        <v>41</v>
      </c>
      <c r="D132">
        <v>4</v>
      </c>
      <c r="E132">
        <v>3688</v>
      </c>
      <c r="F132">
        <v>0.56999999999999995</v>
      </c>
      <c r="G132">
        <v>8</v>
      </c>
      <c r="P132" t="s">
        <v>49</v>
      </c>
      <c r="Q132" t="s">
        <v>50</v>
      </c>
      <c r="R132" t="s">
        <v>51</v>
      </c>
      <c r="S132" t="s">
        <v>52</v>
      </c>
    </row>
    <row r="133" spans="1:19" x14ac:dyDescent="0.25">
      <c r="A133" t="s">
        <v>586</v>
      </c>
      <c r="B133">
        <v>3300032898</v>
      </c>
      <c r="C133" t="s">
        <v>585</v>
      </c>
      <c r="D133">
        <v>5</v>
      </c>
      <c r="E133">
        <v>3671</v>
      </c>
      <c r="F133">
        <v>0.61</v>
      </c>
      <c r="G133">
        <v>17</v>
      </c>
      <c r="P133" t="s">
        <v>49</v>
      </c>
      <c r="Q133" t="s">
        <v>50</v>
      </c>
      <c r="R133" t="s">
        <v>51</v>
      </c>
      <c r="S133" t="s">
        <v>52</v>
      </c>
    </row>
    <row r="134" spans="1:19" x14ac:dyDescent="0.25">
      <c r="A134" t="s">
        <v>321</v>
      </c>
      <c r="B134">
        <v>3300032805</v>
      </c>
      <c r="C134" t="s">
        <v>88</v>
      </c>
      <c r="D134">
        <v>4</v>
      </c>
      <c r="E134">
        <v>3668</v>
      </c>
      <c r="F134">
        <v>0.65</v>
      </c>
      <c r="G134">
        <v>12</v>
      </c>
      <c r="H134" t="s">
        <v>195</v>
      </c>
      <c r="O134">
        <v>1</v>
      </c>
      <c r="P134" t="s">
        <v>49</v>
      </c>
      <c r="Q134" t="s">
        <v>50</v>
      </c>
      <c r="R134" t="s">
        <v>51</v>
      </c>
      <c r="S134" t="s">
        <v>52</v>
      </c>
    </row>
    <row r="135" spans="1:19" x14ac:dyDescent="0.25">
      <c r="A135" t="s">
        <v>657</v>
      </c>
      <c r="B135">
        <v>3300033158</v>
      </c>
      <c r="C135" t="s">
        <v>189</v>
      </c>
      <c r="D135">
        <v>4</v>
      </c>
      <c r="E135">
        <v>3667</v>
      </c>
      <c r="F135">
        <v>0.68</v>
      </c>
      <c r="G135">
        <v>7</v>
      </c>
      <c r="P135" t="s">
        <v>49</v>
      </c>
      <c r="Q135" t="s">
        <v>50</v>
      </c>
      <c r="R135" t="s">
        <v>51</v>
      </c>
      <c r="S135" t="s">
        <v>52</v>
      </c>
    </row>
    <row r="136" spans="1:19" x14ac:dyDescent="0.25">
      <c r="A136" t="s">
        <v>434</v>
      </c>
      <c r="B136">
        <v>3300032892</v>
      </c>
      <c r="C136" t="s">
        <v>130</v>
      </c>
      <c r="D136">
        <v>7</v>
      </c>
      <c r="E136">
        <v>3657</v>
      </c>
      <c r="F136">
        <v>0.68</v>
      </c>
      <c r="G136">
        <v>11</v>
      </c>
      <c r="H136" t="s">
        <v>195</v>
      </c>
      <c r="I136" t="s">
        <v>197</v>
      </c>
      <c r="J136" t="s">
        <v>198</v>
      </c>
      <c r="K136" t="s">
        <v>210</v>
      </c>
      <c r="L136" t="s">
        <v>213</v>
      </c>
      <c r="M136" t="s">
        <v>213</v>
      </c>
      <c r="O136">
        <v>0.43</v>
      </c>
      <c r="P136" t="s">
        <v>49</v>
      </c>
      <c r="Q136" t="s">
        <v>50</v>
      </c>
      <c r="R136" t="s">
        <v>51</v>
      </c>
      <c r="S136" t="s">
        <v>52</v>
      </c>
    </row>
    <row r="137" spans="1:19" x14ac:dyDescent="0.25">
      <c r="A137" t="s">
        <v>294</v>
      </c>
      <c r="B137">
        <v>3300032783</v>
      </c>
      <c r="C137" t="s">
        <v>71</v>
      </c>
      <c r="D137">
        <v>4</v>
      </c>
      <c r="E137">
        <v>3656</v>
      </c>
      <c r="F137">
        <v>0.68</v>
      </c>
      <c r="G137">
        <v>7</v>
      </c>
      <c r="P137" t="s">
        <v>49</v>
      </c>
      <c r="Q137" t="s">
        <v>50</v>
      </c>
      <c r="R137" t="s">
        <v>51</v>
      </c>
      <c r="S137" t="s">
        <v>52</v>
      </c>
    </row>
    <row r="138" spans="1:19" x14ac:dyDescent="0.25">
      <c r="A138" t="s">
        <v>374</v>
      </c>
      <c r="B138">
        <v>3300032829</v>
      </c>
      <c r="C138" t="s">
        <v>106</v>
      </c>
      <c r="D138">
        <v>4</v>
      </c>
      <c r="E138">
        <v>3654</v>
      </c>
      <c r="F138">
        <v>0.68</v>
      </c>
      <c r="G138">
        <v>10</v>
      </c>
      <c r="H138" t="s">
        <v>195</v>
      </c>
      <c r="O138">
        <v>0.75</v>
      </c>
      <c r="P138" t="s">
        <v>49</v>
      </c>
      <c r="Q138" t="s">
        <v>50</v>
      </c>
      <c r="R138" t="s">
        <v>51</v>
      </c>
      <c r="S138" t="s">
        <v>52</v>
      </c>
    </row>
    <row r="139" spans="1:19" x14ac:dyDescent="0.25">
      <c r="A139" t="s">
        <v>375</v>
      </c>
      <c r="B139">
        <v>3300032829</v>
      </c>
      <c r="C139" t="s">
        <v>106</v>
      </c>
      <c r="D139">
        <v>7</v>
      </c>
      <c r="E139">
        <v>3622</v>
      </c>
      <c r="F139">
        <v>0.56000000000000005</v>
      </c>
      <c r="G139">
        <v>10</v>
      </c>
      <c r="H139" t="s">
        <v>195</v>
      </c>
      <c r="O139">
        <v>0.56999999999999995</v>
      </c>
      <c r="P139" t="s">
        <v>49</v>
      </c>
      <c r="Q139" t="s">
        <v>50</v>
      </c>
      <c r="R139" t="s">
        <v>51</v>
      </c>
      <c r="S139" t="s">
        <v>52</v>
      </c>
    </row>
    <row r="140" spans="1:19" x14ac:dyDescent="0.25">
      <c r="A140" t="s">
        <v>469</v>
      </c>
      <c r="B140">
        <v>3300032893</v>
      </c>
      <c r="C140" t="s">
        <v>135</v>
      </c>
      <c r="D140">
        <v>7</v>
      </c>
      <c r="E140">
        <v>3568</v>
      </c>
      <c r="F140">
        <v>0.64</v>
      </c>
      <c r="G140">
        <v>16</v>
      </c>
      <c r="H140" t="s">
        <v>195</v>
      </c>
      <c r="I140" t="s">
        <v>197</v>
      </c>
      <c r="J140" t="s">
        <v>223</v>
      </c>
      <c r="K140" t="s">
        <v>224</v>
      </c>
      <c r="L140" t="s">
        <v>225</v>
      </c>
      <c r="M140" t="s">
        <v>226</v>
      </c>
      <c r="O140">
        <v>0.56999999999999995</v>
      </c>
      <c r="P140" t="s">
        <v>49</v>
      </c>
      <c r="Q140" t="s">
        <v>50</v>
      </c>
      <c r="R140" t="s">
        <v>51</v>
      </c>
      <c r="S140" t="s">
        <v>52</v>
      </c>
    </row>
    <row r="141" spans="1:19" x14ac:dyDescent="0.25">
      <c r="A141" t="s">
        <v>230</v>
      </c>
      <c r="B141">
        <v>3300032770</v>
      </c>
      <c r="C141" t="s">
        <v>41</v>
      </c>
      <c r="D141">
        <v>7</v>
      </c>
      <c r="E141">
        <v>3508</v>
      </c>
      <c r="F141">
        <v>0.66</v>
      </c>
      <c r="G141">
        <v>10</v>
      </c>
      <c r="H141" t="s">
        <v>195</v>
      </c>
      <c r="I141" t="s">
        <v>197</v>
      </c>
      <c r="J141" t="s">
        <v>198</v>
      </c>
      <c r="K141" t="s">
        <v>210</v>
      </c>
      <c r="L141" t="s">
        <v>213</v>
      </c>
      <c r="M141" t="s">
        <v>213</v>
      </c>
      <c r="O141">
        <v>0.43</v>
      </c>
      <c r="P141" t="s">
        <v>49</v>
      </c>
      <c r="Q141" t="s">
        <v>50</v>
      </c>
      <c r="R141" t="s">
        <v>51</v>
      </c>
      <c r="S141" t="s">
        <v>52</v>
      </c>
    </row>
    <row r="142" spans="1:19" x14ac:dyDescent="0.25">
      <c r="A142" t="s">
        <v>274</v>
      </c>
      <c r="B142">
        <v>3300032782</v>
      </c>
      <c r="C142" t="s">
        <v>60</v>
      </c>
      <c r="D142">
        <v>6</v>
      </c>
      <c r="E142">
        <v>3468</v>
      </c>
      <c r="F142">
        <v>0.69</v>
      </c>
      <c r="G142">
        <v>11</v>
      </c>
      <c r="H142" t="s">
        <v>195</v>
      </c>
      <c r="I142" t="s">
        <v>197</v>
      </c>
      <c r="J142" t="s">
        <v>198</v>
      </c>
      <c r="K142" t="s">
        <v>210</v>
      </c>
      <c r="L142" t="s">
        <v>243</v>
      </c>
      <c r="M142" t="s">
        <v>244</v>
      </c>
      <c r="N142" t="s">
        <v>245</v>
      </c>
      <c r="O142">
        <v>0.67</v>
      </c>
      <c r="P142" t="s">
        <v>49</v>
      </c>
      <c r="Q142" t="s">
        <v>50</v>
      </c>
      <c r="R142" t="s">
        <v>51</v>
      </c>
      <c r="S142" t="s">
        <v>52</v>
      </c>
    </row>
    <row r="143" spans="1:19" x14ac:dyDescent="0.25">
      <c r="A143" t="s">
        <v>231</v>
      </c>
      <c r="B143">
        <v>3300032770</v>
      </c>
      <c r="C143" t="s">
        <v>41</v>
      </c>
      <c r="D143">
        <v>5</v>
      </c>
      <c r="E143">
        <v>3425</v>
      </c>
      <c r="F143">
        <v>0.57999999999999996</v>
      </c>
      <c r="G143">
        <v>7</v>
      </c>
      <c r="H143" t="s">
        <v>195</v>
      </c>
      <c r="I143" t="s">
        <v>232</v>
      </c>
      <c r="J143" t="s">
        <v>233</v>
      </c>
      <c r="K143" t="s">
        <v>234</v>
      </c>
      <c r="L143" t="s">
        <v>235</v>
      </c>
      <c r="O143">
        <v>0.6</v>
      </c>
      <c r="P143" t="s">
        <v>49</v>
      </c>
      <c r="Q143" t="s">
        <v>50</v>
      </c>
      <c r="R143" t="s">
        <v>51</v>
      </c>
      <c r="S143" t="s">
        <v>52</v>
      </c>
    </row>
    <row r="144" spans="1:19" x14ac:dyDescent="0.25">
      <c r="A144" t="s">
        <v>623</v>
      </c>
      <c r="B144">
        <v>3300033004</v>
      </c>
      <c r="C144" t="s">
        <v>172</v>
      </c>
      <c r="D144">
        <v>4</v>
      </c>
      <c r="E144">
        <v>3394</v>
      </c>
      <c r="F144">
        <v>0.56000000000000005</v>
      </c>
      <c r="G144">
        <v>8</v>
      </c>
      <c r="H144" t="s">
        <v>195</v>
      </c>
      <c r="I144" t="s">
        <v>212</v>
      </c>
      <c r="J144" t="s">
        <v>213</v>
      </c>
      <c r="K144" t="s">
        <v>213</v>
      </c>
      <c r="L144" t="s">
        <v>213</v>
      </c>
      <c r="M144" t="s">
        <v>213</v>
      </c>
      <c r="N144" t="s">
        <v>213</v>
      </c>
      <c r="O144">
        <v>0.75</v>
      </c>
      <c r="P144" t="s">
        <v>49</v>
      </c>
      <c r="Q144" t="s">
        <v>50</v>
      </c>
      <c r="R144" t="s">
        <v>51</v>
      </c>
      <c r="S144" t="s">
        <v>52</v>
      </c>
    </row>
    <row r="145" spans="1:19" x14ac:dyDescent="0.25">
      <c r="A145" t="s">
        <v>470</v>
      </c>
      <c r="B145">
        <v>3300032893</v>
      </c>
      <c r="C145" t="s">
        <v>135</v>
      </c>
      <c r="D145">
        <v>2</v>
      </c>
      <c r="E145">
        <v>3387</v>
      </c>
      <c r="F145">
        <v>0.48</v>
      </c>
      <c r="G145">
        <v>6</v>
      </c>
      <c r="P145" t="s">
        <v>49</v>
      </c>
      <c r="Q145" t="s">
        <v>50</v>
      </c>
      <c r="R145" t="s">
        <v>51</v>
      </c>
      <c r="S145" t="s">
        <v>52</v>
      </c>
    </row>
    <row r="146" spans="1:19" x14ac:dyDescent="0.25">
      <c r="A146" t="s">
        <v>275</v>
      </c>
      <c r="B146">
        <v>3300032782</v>
      </c>
      <c r="C146" t="s">
        <v>60</v>
      </c>
      <c r="D146">
        <v>4</v>
      </c>
      <c r="E146">
        <v>3385</v>
      </c>
      <c r="F146">
        <v>0.48</v>
      </c>
      <c r="G146">
        <v>14</v>
      </c>
      <c r="P146" t="s">
        <v>49</v>
      </c>
      <c r="Q146" t="s">
        <v>50</v>
      </c>
      <c r="R146" t="s">
        <v>51</v>
      </c>
      <c r="S146" t="s">
        <v>52</v>
      </c>
    </row>
    <row r="147" spans="1:19" x14ac:dyDescent="0.25">
      <c r="A147" t="s">
        <v>471</v>
      </c>
      <c r="B147">
        <v>3300032893</v>
      </c>
      <c r="C147" t="s">
        <v>135</v>
      </c>
      <c r="D147">
        <v>4</v>
      </c>
      <c r="E147">
        <v>3383</v>
      </c>
      <c r="F147">
        <v>0.56000000000000005</v>
      </c>
      <c r="G147">
        <v>7</v>
      </c>
      <c r="H147" t="s">
        <v>195</v>
      </c>
      <c r="O147">
        <v>0.75</v>
      </c>
      <c r="P147" t="s">
        <v>49</v>
      </c>
      <c r="Q147" t="s">
        <v>50</v>
      </c>
      <c r="R147" t="s">
        <v>51</v>
      </c>
      <c r="S147" t="s">
        <v>52</v>
      </c>
    </row>
    <row r="148" spans="1:19" x14ac:dyDescent="0.25">
      <c r="A148" t="s">
        <v>543</v>
      </c>
      <c r="B148">
        <v>3300032897</v>
      </c>
      <c r="C148" t="s">
        <v>143</v>
      </c>
      <c r="D148">
        <v>4</v>
      </c>
      <c r="E148">
        <v>3346</v>
      </c>
      <c r="F148">
        <v>0.5</v>
      </c>
      <c r="G148">
        <v>10</v>
      </c>
      <c r="H148" t="s">
        <v>195</v>
      </c>
      <c r="I148" t="s">
        <v>197</v>
      </c>
      <c r="J148" t="s">
        <v>267</v>
      </c>
      <c r="K148" t="s">
        <v>268</v>
      </c>
      <c r="L148" t="s">
        <v>269</v>
      </c>
      <c r="O148">
        <v>0.75</v>
      </c>
      <c r="P148" t="s">
        <v>49</v>
      </c>
      <c r="Q148" t="s">
        <v>50</v>
      </c>
      <c r="R148" t="s">
        <v>51</v>
      </c>
      <c r="S148" t="s">
        <v>52</v>
      </c>
    </row>
    <row r="149" spans="1:19" x14ac:dyDescent="0.25">
      <c r="A149" t="s">
        <v>650</v>
      </c>
      <c r="B149">
        <v>3300033134</v>
      </c>
      <c r="C149" t="s">
        <v>185</v>
      </c>
      <c r="D149">
        <v>5</v>
      </c>
      <c r="E149">
        <v>3332</v>
      </c>
      <c r="F149">
        <v>0.63</v>
      </c>
      <c r="G149">
        <v>13</v>
      </c>
      <c r="H149" t="s">
        <v>195</v>
      </c>
      <c r="O149">
        <v>0.6</v>
      </c>
      <c r="P149" t="s">
        <v>49</v>
      </c>
      <c r="Q149" t="s">
        <v>50</v>
      </c>
      <c r="R149" t="s">
        <v>51</v>
      </c>
      <c r="S149" t="s">
        <v>52</v>
      </c>
    </row>
    <row r="150" spans="1:19" x14ac:dyDescent="0.25">
      <c r="A150" t="s">
        <v>322</v>
      </c>
      <c r="B150">
        <v>3300032805</v>
      </c>
      <c r="C150" t="s">
        <v>88</v>
      </c>
      <c r="D150">
        <v>3</v>
      </c>
      <c r="E150">
        <v>3331</v>
      </c>
      <c r="F150">
        <v>0.61</v>
      </c>
      <c r="G150">
        <v>11</v>
      </c>
      <c r="H150" t="s">
        <v>195</v>
      </c>
      <c r="I150" t="s">
        <v>217</v>
      </c>
      <c r="J150" t="s">
        <v>218</v>
      </c>
      <c r="K150" t="s">
        <v>303</v>
      </c>
      <c r="L150" t="s">
        <v>304</v>
      </c>
      <c r="O150">
        <v>0.67</v>
      </c>
      <c r="P150" t="s">
        <v>49</v>
      </c>
      <c r="Q150" t="s">
        <v>50</v>
      </c>
      <c r="R150" t="s">
        <v>51</v>
      </c>
      <c r="S150" t="s">
        <v>52</v>
      </c>
    </row>
    <row r="151" spans="1:19" x14ac:dyDescent="0.25">
      <c r="A151" t="s">
        <v>544</v>
      </c>
      <c r="B151">
        <v>3300032897</v>
      </c>
      <c r="C151" t="s">
        <v>143</v>
      </c>
      <c r="D151">
        <v>5</v>
      </c>
      <c r="E151">
        <v>3327</v>
      </c>
      <c r="F151">
        <v>0.61</v>
      </c>
      <c r="G151">
        <v>11</v>
      </c>
      <c r="H151" t="s">
        <v>195</v>
      </c>
      <c r="I151" t="s">
        <v>197</v>
      </c>
      <c r="J151" t="s">
        <v>267</v>
      </c>
      <c r="O151">
        <v>0.6</v>
      </c>
      <c r="P151" t="s">
        <v>49</v>
      </c>
      <c r="Q151" t="s">
        <v>50</v>
      </c>
      <c r="R151" t="s">
        <v>51</v>
      </c>
      <c r="S151" t="s">
        <v>52</v>
      </c>
    </row>
    <row r="152" spans="1:19" x14ac:dyDescent="0.25">
      <c r="A152" t="s">
        <v>545</v>
      </c>
      <c r="B152">
        <v>3300032897</v>
      </c>
      <c r="C152" t="s">
        <v>143</v>
      </c>
      <c r="D152">
        <v>4</v>
      </c>
      <c r="E152">
        <v>3280</v>
      </c>
      <c r="F152">
        <v>0.55000000000000004</v>
      </c>
      <c r="G152">
        <v>15</v>
      </c>
      <c r="P152" t="s">
        <v>49</v>
      </c>
      <c r="Q152" t="s">
        <v>50</v>
      </c>
      <c r="R152" t="s">
        <v>51</v>
      </c>
      <c r="S152" t="s">
        <v>52</v>
      </c>
    </row>
    <row r="153" spans="1:19" x14ac:dyDescent="0.25">
      <c r="A153" t="s">
        <v>546</v>
      </c>
      <c r="B153">
        <v>3300032897</v>
      </c>
      <c r="C153" t="s">
        <v>143</v>
      </c>
      <c r="D153">
        <v>4</v>
      </c>
      <c r="E153">
        <v>3274</v>
      </c>
      <c r="F153">
        <v>0.66</v>
      </c>
      <c r="G153">
        <v>14</v>
      </c>
      <c r="P153" t="s">
        <v>49</v>
      </c>
      <c r="Q153" t="s">
        <v>50</v>
      </c>
      <c r="R153" t="s">
        <v>51</v>
      </c>
      <c r="S153" t="s">
        <v>52</v>
      </c>
    </row>
    <row r="154" spans="1:19" x14ac:dyDescent="0.25">
      <c r="A154" t="s">
        <v>547</v>
      </c>
      <c r="B154">
        <v>3300032897</v>
      </c>
      <c r="C154" t="s">
        <v>143</v>
      </c>
      <c r="D154">
        <v>4</v>
      </c>
      <c r="E154">
        <v>3266</v>
      </c>
      <c r="F154">
        <v>0.64</v>
      </c>
      <c r="G154">
        <v>12</v>
      </c>
      <c r="P154" t="s">
        <v>49</v>
      </c>
      <c r="Q154" t="s">
        <v>50</v>
      </c>
      <c r="R154" t="s">
        <v>51</v>
      </c>
      <c r="S154" t="s">
        <v>52</v>
      </c>
    </row>
    <row r="155" spans="1:19" x14ac:dyDescent="0.25">
      <c r="A155" t="s">
        <v>587</v>
      </c>
      <c r="B155">
        <v>3300032898</v>
      </c>
      <c r="C155" t="s">
        <v>585</v>
      </c>
      <c r="D155">
        <v>3</v>
      </c>
      <c r="E155">
        <v>3266</v>
      </c>
      <c r="F155">
        <v>0.63</v>
      </c>
      <c r="G155">
        <v>15</v>
      </c>
      <c r="H155" t="s">
        <v>195</v>
      </c>
      <c r="I155" t="s">
        <v>197</v>
      </c>
      <c r="J155" t="s">
        <v>267</v>
      </c>
      <c r="O155">
        <v>0.67</v>
      </c>
      <c r="P155" t="s">
        <v>49</v>
      </c>
      <c r="Q155" t="s">
        <v>50</v>
      </c>
      <c r="R155" t="s">
        <v>51</v>
      </c>
      <c r="S155" t="s">
        <v>52</v>
      </c>
    </row>
    <row r="156" spans="1:19" x14ac:dyDescent="0.25">
      <c r="A156" t="s">
        <v>658</v>
      </c>
      <c r="B156">
        <v>3300033158</v>
      </c>
      <c r="C156" t="s">
        <v>189</v>
      </c>
      <c r="D156">
        <v>4</v>
      </c>
      <c r="E156">
        <v>3189</v>
      </c>
      <c r="F156">
        <v>0.63</v>
      </c>
      <c r="G156">
        <v>19</v>
      </c>
      <c r="H156" t="s">
        <v>195</v>
      </c>
      <c r="O156">
        <v>0.75</v>
      </c>
      <c r="P156" t="s">
        <v>49</v>
      </c>
      <c r="Q156" t="s">
        <v>50</v>
      </c>
      <c r="R156" t="s">
        <v>51</v>
      </c>
      <c r="S156" t="s">
        <v>52</v>
      </c>
    </row>
    <row r="157" spans="1:19" x14ac:dyDescent="0.25">
      <c r="A157" t="s">
        <v>651</v>
      </c>
      <c r="B157">
        <v>3300033134</v>
      </c>
      <c r="C157" t="s">
        <v>185</v>
      </c>
      <c r="D157">
        <v>5</v>
      </c>
      <c r="E157">
        <v>3169</v>
      </c>
      <c r="F157">
        <v>0.62</v>
      </c>
      <c r="G157">
        <v>9</v>
      </c>
      <c r="H157" t="s">
        <v>195</v>
      </c>
      <c r="O157">
        <v>0.8</v>
      </c>
      <c r="P157" t="s">
        <v>49</v>
      </c>
      <c r="Q157" t="s">
        <v>50</v>
      </c>
      <c r="R157" t="s">
        <v>51</v>
      </c>
      <c r="S157" t="s">
        <v>52</v>
      </c>
    </row>
    <row r="158" spans="1:19" x14ac:dyDescent="0.25">
      <c r="A158" t="s">
        <v>472</v>
      </c>
      <c r="B158">
        <v>3300032893</v>
      </c>
      <c r="C158" t="s">
        <v>135</v>
      </c>
      <c r="D158">
        <v>5</v>
      </c>
      <c r="E158">
        <v>3137</v>
      </c>
      <c r="F158">
        <v>0.6</v>
      </c>
      <c r="G158">
        <v>38</v>
      </c>
      <c r="H158" t="s">
        <v>195</v>
      </c>
      <c r="I158" t="s">
        <v>197</v>
      </c>
      <c r="J158" t="s">
        <v>223</v>
      </c>
      <c r="K158" t="s">
        <v>224</v>
      </c>
      <c r="L158" t="s">
        <v>225</v>
      </c>
      <c r="M158" t="s">
        <v>226</v>
      </c>
      <c r="O158">
        <v>0.6</v>
      </c>
      <c r="P158" t="s">
        <v>49</v>
      </c>
      <c r="Q158" t="s">
        <v>50</v>
      </c>
      <c r="R158" t="s">
        <v>51</v>
      </c>
      <c r="S158" t="s">
        <v>52</v>
      </c>
    </row>
    <row r="159" spans="1:19" x14ac:dyDescent="0.25">
      <c r="A159" t="s">
        <v>276</v>
      </c>
      <c r="B159">
        <v>3300032782</v>
      </c>
      <c r="C159" t="s">
        <v>60</v>
      </c>
      <c r="D159">
        <v>3</v>
      </c>
      <c r="E159">
        <v>3096</v>
      </c>
      <c r="F159">
        <v>0.61</v>
      </c>
      <c r="G159">
        <v>7</v>
      </c>
      <c r="H159" t="s">
        <v>195</v>
      </c>
      <c r="I159" t="s">
        <v>197</v>
      </c>
      <c r="J159" t="s">
        <v>267</v>
      </c>
      <c r="K159" t="s">
        <v>268</v>
      </c>
      <c r="O159">
        <v>0.67</v>
      </c>
      <c r="P159" t="s">
        <v>49</v>
      </c>
      <c r="Q159" t="s">
        <v>50</v>
      </c>
      <c r="R159" t="s">
        <v>51</v>
      </c>
      <c r="S159" t="s">
        <v>52</v>
      </c>
    </row>
    <row r="160" spans="1:19" x14ac:dyDescent="0.25">
      <c r="A160" t="s">
        <v>236</v>
      </c>
      <c r="B160">
        <v>3300032770</v>
      </c>
      <c r="C160" t="s">
        <v>41</v>
      </c>
      <c r="D160">
        <v>4</v>
      </c>
      <c r="E160">
        <v>3086</v>
      </c>
      <c r="F160">
        <v>0.56000000000000005</v>
      </c>
      <c r="G160">
        <v>18</v>
      </c>
      <c r="P160" t="s">
        <v>49</v>
      </c>
      <c r="Q160" t="s">
        <v>50</v>
      </c>
      <c r="R160" t="s">
        <v>51</v>
      </c>
      <c r="S160" t="s">
        <v>52</v>
      </c>
    </row>
    <row r="161" spans="1:19" x14ac:dyDescent="0.25">
      <c r="A161" t="s">
        <v>435</v>
      </c>
      <c r="B161">
        <v>3300032892</v>
      </c>
      <c r="C161" t="s">
        <v>130</v>
      </c>
      <c r="D161">
        <v>3</v>
      </c>
      <c r="E161">
        <v>3067</v>
      </c>
      <c r="F161">
        <v>0.59</v>
      </c>
      <c r="G161">
        <v>6</v>
      </c>
      <c r="H161" t="s">
        <v>195</v>
      </c>
      <c r="O161">
        <v>0.67</v>
      </c>
      <c r="P161" t="s">
        <v>49</v>
      </c>
      <c r="Q161" t="s">
        <v>50</v>
      </c>
      <c r="R161" t="s">
        <v>51</v>
      </c>
      <c r="S161" t="s">
        <v>52</v>
      </c>
    </row>
    <row r="162" spans="1:19" x14ac:dyDescent="0.25">
      <c r="A162" t="s">
        <v>473</v>
      </c>
      <c r="B162">
        <v>3300032893</v>
      </c>
      <c r="C162" t="s">
        <v>135</v>
      </c>
      <c r="D162">
        <v>4</v>
      </c>
      <c r="E162">
        <v>3005</v>
      </c>
      <c r="F162">
        <v>0.56999999999999995</v>
      </c>
      <c r="G162">
        <v>11</v>
      </c>
      <c r="H162" t="s">
        <v>195</v>
      </c>
      <c r="O162">
        <v>0.75</v>
      </c>
      <c r="P162" t="s">
        <v>49</v>
      </c>
      <c r="Q162" t="s">
        <v>50</v>
      </c>
      <c r="R162" t="s">
        <v>51</v>
      </c>
      <c r="S162" t="s">
        <v>52</v>
      </c>
    </row>
    <row r="163" spans="1:19" x14ac:dyDescent="0.25">
      <c r="A163" t="s">
        <v>323</v>
      </c>
      <c r="B163">
        <v>3300032805</v>
      </c>
      <c r="C163" t="s">
        <v>88</v>
      </c>
      <c r="D163">
        <v>3</v>
      </c>
      <c r="E163">
        <v>2967</v>
      </c>
      <c r="F163">
        <v>0.62</v>
      </c>
      <c r="G163">
        <v>7</v>
      </c>
      <c r="H163" t="s">
        <v>195</v>
      </c>
      <c r="I163" t="s">
        <v>197</v>
      </c>
      <c r="J163" t="s">
        <v>267</v>
      </c>
      <c r="O163">
        <v>1</v>
      </c>
      <c r="P163" t="s">
        <v>49</v>
      </c>
      <c r="Q163" t="s">
        <v>50</v>
      </c>
      <c r="R163" t="s">
        <v>51</v>
      </c>
      <c r="S163" t="s">
        <v>52</v>
      </c>
    </row>
    <row r="164" spans="1:19" x14ac:dyDescent="0.25">
      <c r="A164" t="s">
        <v>436</v>
      </c>
      <c r="B164">
        <v>3300032892</v>
      </c>
      <c r="C164" t="s">
        <v>130</v>
      </c>
      <c r="D164">
        <v>3</v>
      </c>
      <c r="E164">
        <v>2921</v>
      </c>
      <c r="F164">
        <v>0.62</v>
      </c>
      <c r="G164">
        <v>11</v>
      </c>
      <c r="P164" t="s">
        <v>49</v>
      </c>
      <c r="Q164" t="s">
        <v>50</v>
      </c>
      <c r="R164" t="s">
        <v>51</v>
      </c>
      <c r="S164" t="s">
        <v>52</v>
      </c>
    </row>
    <row r="165" spans="1:19" x14ac:dyDescent="0.25">
      <c r="A165" t="s">
        <v>548</v>
      </c>
      <c r="B165">
        <v>3300032897</v>
      </c>
      <c r="C165" t="s">
        <v>143</v>
      </c>
      <c r="D165">
        <v>3</v>
      </c>
      <c r="E165">
        <v>2890</v>
      </c>
      <c r="F165">
        <v>0.64</v>
      </c>
      <c r="G165">
        <v>5</v>
      </c>
      <c r="H165" t="s">
        <v>195</v>
      </c>
      <c r="I165" t="s">
        <v>197</v>
      </c>
      <c r="J165" t="s">
        <v>267</v>
      </c>
      <c r="O165">
        <v>1</v>
      </c>
      <c r="P165" t="s">
        <v>49</v>
      </c>
      <c r="Q165" t="s">
        <v>50</v>
      </c>
      <c r="R165" t="s">
        <v>51</v>
      </c>
      <c r="S165" t="s">
        <v>52</v>
      </c>
    </row>
    <row r="166" spans="1:19" x14ac:dyDescent="0.25">
      <c r="A166" t="s">
        <v>624</v>
      </c>
      <c r="B166">
        <v>3300033004</v>
      </c>
      <c r="C166" t="s">
        <v>172</v>
      </c>
      <c r="D166">
        <v>4</v>
      </c>
      <c r="E166">
        <v>2874</v>
      </c>
      <c r="F166">
        <v>0.7</v>
      </c>
      <c r="G166">
        <v>7</v>
      </c>
      <c r="P166" t="s">
        <v>49</v>
      </c>
      <c r="Q166" t="s">
        <v>50</v>
      </c>
      <c r="R166" t="s">
        <v>51</v>
      </c>
      <c r="S166" t="s">
        <v>52</v>
      </c>
    </row>
    <row r="167" spans="1:19" x14ac:dyDescent="0.25">
      <c r="A167" t="s">
        <v>324</v>
      </c>
      <c r="B167">
        <v>3300032805</v>
      </c>
      <c r="C167" t="s">
        <v>88</v>
      </c>
      <c r="D167">
        <v>3</v>
      </c>
      <c r="E167">
        <v>2857</v>
      </c>
      <c r="F167">
        <v>0.64</v>
      </c>
      <c r="G167">
        <v>16</v>
      </c>
      <c r="H167" t="s">
        <v>195</v>
      </c>
      <c r="O167">
        <v>0.67</v>
      </c>
      <c r="P167" t="s">
        <v>49</v>
      </c>
      <c r="Q167" t="s">
        <v>50</v>
      </c>
      <c r="R167" t="s">
        <v>51</v>
      </c>
      <c r="S167" t="s">
        <v>52</v>
      </c>
    </row>
    <row r="168" spans="1:19" x14ac:dyDescent="0.25">
      <c r="A168" t="s">
        <v>376</v>
      </c>
      <c r="B168">
        <v>3300032829</v>
      </c>
      <c r="C168" t="s">
        <v>106</v>
      </c>
      <c r="D168">
        <v>6</v>
      </c>
      <c r="E168">
        <v>2847</v>
      </c>
      <c r="F168">
        <v>0.6</v>
      </c>
      <c r="G168">
        <v>19</v>
      </c>
      <c r="H168" t="s">
        <v>195</v>
      </c>
      <c r="I168" t="s">
        <v>197</v>
      </c>
      <c r="J168" t="s">
        <v>223</v>
      </c>
      <c r="K168" t="s">
        <v>224</v>
      </c>
      <c r="L168" t="s">
        <v>225</v>
      </c>
      <c r="M168" t="s">
        <v>226</v>
      </c>
      <c r="N168" t="s">
        <v>377</v>
      </c>
      <c r="O168">
        <v>0.5</v>
      </c>
      <c r="P168" t="s">
        <v>49</v>
      </c>
      <c r="Q168" t="s">
        <v>50</v>
      </c>
      <c r="R168" t="s">
        <v>51</v>
      </c>
      <c r="S168" t="s">
        <v>52</v>
      </c>
    </row>
    <row r="169" spans="1:19" x14ac:dyDescent="0.25">
      <c r="A169" t="s">
        <v>595</v>
      </c>
      <c r="B169">
        <v>3300032954</v>
      </c>
      <c r="C169" t="s">
        <v>592</v>
      </c>
      <c r="D169">
        <v>3</v>
      </c>
      <c r="E169">
        <v>2841</v>
      </c>
      <c r="F169">
        <v>0.55000000000000004</v>
      </c>
      <c r="G169">
        <v>8</v>
      </c>
      <c r="H169" t="s">
        <v>195</v>
      </c>
      <c r="I169" t="s">
        <v>232</v>
      </c>
      <c r="J169" t="s">
        <v>233</v>
      </c>
      <c r="K169" t="s">
        <v>234</v>
      </c>
      <c r="L169" t="s">
        <v>235</v>
      </c>
      <c r="M169" t="s">
        <v>258</v>
      </c>
      <c r="O169">
        <v>0.67</v>
      </c>
      <c r="P169" t="s">
        <v>49</v>
      </c>
      <c r="Q169" t="s">
        <v>50</v>
      </c>
      <c r="R169" t="s">
        <v>51</v>
      </c>
      <c r="S169" t="s">
        <v>52</v>
      </c>
    </row>
    <row r="170" spans="1:19" x14ac:dyDescent="0.25">
      <c r="A170" t="s">
        <v>342</v>
      </c>
      <c r="B170">
        <v>3300032828</v>
      </c>
      <c r="C170" t="s">
        <v>92</v>
      </c>
      <c r="D170">
        <v>5</v>
      </c>
      <c r="E170">
        <v>2808</v>
      </c>
      <c r="F170">
        <v>0.68</v>
      </c>
      <c r="G170">
        <v>9</v>
      </c>
      <c r="H170" t="s">
        <v>195</v>
      </c>
      <c r="I170" t="s">
        <v>197</v>
      </c>
      <c r="J170" t="s">
        <v>198</v>
      </c>
      <c r="K170" t="s">
        <v>210</v>
      </c>
      <c r="O170">
        <v>0.6</v>
      </c>
      <c r="P170" t="s">
        <v>49</v>
      </c>
      <c r="Q170" t="s">
        <v>50</v>
      </c>
      <c r="R170" t="s">
        <v>51</v>
      </c>
      <c r="S170" t="s">
        <v>52</v>
      </c>
    </row>
    <row r="171" spans="1:19" x14ac:dyDescent="0.25">
      <c r="A171" t="s">
        <v>549</v>
      </c>
      <c r="B171">
        <v>3300032897</v>
      </c>
      <c r="C171" t="s">
        <v>143</v>
      </c>
      <c r="D171">
        <v>3</v>
      </c>
      <c r="E171">
        <v>2775</v>
      </c>
      <c r="F171">
        <v>0.64</v>
      </c>
      <c r="G171">
        <v>14</v>
      </c>
      <c r="H171" t="s">
        <v>195</v>
      </c>
      <c r="I171" t="s">
        <v>197</v>
      </c>
      <c r="J171" t="s">
        <v>223</v>
      </c>
      <c r="K171" t="s">
        <v>224</v>
      </c>
      <c r="L171" t="s">
        <v>225</v>
      </c>
      <c r="M171" t="s">
        <v>226</v>
      </c>
      <c r="N171" t="s">
        <v>377</v>
      </c>
      <c r="O171">
        <v>0.67</v>
      </c>
      <c r="P171" t="s">
        <v>49</v>
      </c>
      <c r="Q171" t="s">
        <v>50</v>
      </c>
      <c r="R171" t="s">
        <v>51</v>
      </c>
      <c r="S171" t="s">
        <v>52</v>
      </c>
    </row>
    <row r="172" spans="1:19" x14ac:dyDescent="0.25">
      <c r="A172" t="s">
        <v>295</v>
      </c>
      <c r="B172">
        <v>3300032783</v>
      </c>
      <c r="C172" t="s">
        <v>71</v>
      </c>
      <c r="D172">
        <v>4</v>
      </c>
      <c r="E172">
        <v>2774</v>
      </c>
      <c r="F172">
        <v>0.56999999999999995</v>
      </c>
      <c r="G172">
        <v>10</v>
      </c>
      <c r="P172" t="s">
        <v>49</v>
      </c>
      <c r="Q172" t="s">
        <v>50</v>
      </c>
      <c r="R172" t="s">
        <v>51</v>
      </c>
      <c r="S172" t="s">
        <v>52</v>
      </c>
    </row>
    <row r="173" spans="1:19" x14ac:dyDescent="0.25">
      <c r="A173" t="s">
        <v>659</v>
      </c>
      <c r="B173">
        <v>3300033158</v>
      </c>
      <c r="C173" t="s">
        <v>189</v>
      </c>
      <c r="D173">
        <v>4</v>
      </c>
      <c r="E173">
        <v>2771</v>
      </c>
      <c r="F173">
        <v>0.62</v>
      </c>
      <c r="G173">
        <v>9</v>
      </c>
      <c r="H173" t="s">
        <v>195</v>
      </c>
      <c r="O173">
        <v>0.75</v>
      </c>
      <c r="P173" t="s">
        <v>49</v>
      </c>
      <c r="Q173" t="s">
        <v>50</v>
      </c>
      <c r="R173" t="s">
        <v>51</v>
      </c>
      <c r="S173" t="s">
        <v>52</v>
      </c>
    </row>
    <row r="174" spans="1:19" x14ac:dyDescent="0.25">
      <c r="A174" t="s">
        <v>474</v>
      </c>
      <c r="B174">
        <v>3300032893</v>
      </c>
      <c r="C174" t="s">
        <v>135</v>
      </c>
      <c r="D174">
        <v>3</v>
      </c>
      <c r="E174">
        <v>2767</v>
      </c>
      <c r="F174">
        <v>0.65</v>
      </c>
      <c r="G174">
        <v>9</v>
      </c>
      <c r="H174" t="s">
        <v>195</v>
      </c>
      <c r="I174" t="s">
        <v>197</v>
      </c>
      <c r="J174" t="s">
        <v>267</v>
      </c>
      <c r="O174">
        <v>0.67</v>
      </c>
      <c r="P174" t="s">
        <v>49</v>
      </c>
      <c r="Q174" t="s">
        <v>50</v>
      </c>
      <c r="R174" t="s">
        <v>51</v>
      </c>
      <c r="S174" t="s">
        <v>52</v>
      </c>
    </row>
    <row r="175" spans="1:19" x14ac:dyDescent="0.25">
      <c r="A175" t="s">
        <v>601</v>
      </c>
      <c r="B175">
        <v>3300032955</v>
      </c>
      <c r="C175" t="s">
        <v>602</v>
      </c>
      <c r="D175">
        <v>3</v>
      </c>
      <c r="E175">
        <v>2750</v>
      </c>
      <c r="F175">
        <v>0.61</v>
      </c>
      <c r="G175">
        <v>8</v>
      </c>
      <c r="H175" t="s">
        <v>195</v>
      </c>
      <c r="I175" t="s">
        <v>217</v>
      </c>
      <c r="J175" t="s">
        <v>218</v>
      </c>
      <c r="K175" t="s">
        <v>303</v>
      </c>
      <c r="L175" t="s">
        <v>304</v>
      </c>
      <c r="O175">
        <v>0.67</v>
      </c>
      <c r="P175" t="s">
        <v>49</v>
      </c>
      <c r="Q175" t="s">
        <v>50</v>
      </c>
      <c r="R175" t="s">
        <v>51</v>
      </c>
      <c r="S175" t="s">
        <v>52</v>
      </c>
    </row>
    <row r="176" spans="1:19" x14ac:dyDescent="0.25">
      <c r="A176" t="s">
        <v>237</v>
      </c>
      <c r="B176">
        <v>3300032770</v>
      </c>
      <c r="C176" t="s">
        <v>41</v>
      </c>
      <c r="D176">
        <v>3</v>
      </c>
      <c r="E176">
        <v>2723</v>
      </c>
      <c r="F176">
        <v>0.66</v>
      </c>
      <c r="G176">
        <v>7</v>
      </c>
      <c r="P176" t="s">
        <v>49</v>
      </c>
      <c r="Q176" t="s">
        <v>50</v>
      </c>
      <c r="R176" t="s">
        <v>51</v>
      </c>
      <c r="S176" t="s">
        <v>52</v>
      </c>
    </row>
    <row r="177" spans="1:19" x14ac:dyDescent="0.25">
      <c r="A177" t="s">
        <v>277</v>
      </c>
      <c r="B177">
        <v>3300032782</v>
      </c>
      <c r="C177" t="s">
        <v>60</v>
      </c>
      <c r="D177">
        <v>3</v>
      </c>
      <c r="E177">
        <v>2721</v>
      </c>
      <c r="F177">
        <v>0.54</v>
      </c>
      <c r="G177">
        <v>9</v>
      </c>
      <c r="H177" t="s">
        <v>195</v>
      </c>
      <c r="I177" t="s">
        <v>232</v>
      </c>
      <c r="J177" t="s">
        <v>233</v>
      </c>
      <c r="K177" t="s">
        <v>234</v>
      </c>
      <c r="L177" t="s">
        <v>235</v>
      </c>
      <c r="M177" t="s">
        <v>258</v>
      </c>
      <c r="N177" t="s">
        <v>278</v>
      </c>
      <c r="O177">
        <v>0.67</v>
      </c>
      <c r="P177" t="s">
        <v>49</v>
      </c>
      <c r="Q177" t="s">
        <v>50</v>
      </c>
      <c r="R177" t="s">
        <v>51</v>
      </c>
      <c r="S177" t="s">
        <v>52</v>
      </c>
    </row>
    <row r="178" spans="1:19" x14ac:dyDescent="0.25">
      <c r="A178" t="s">
        <v>513</v>
      </c>
      <c r="B178">
        <v>3300032895</v>
      </c>
      <c r="C178" t="s">
        <v>512</v>
      </c>
      <c r="D178">
        <v>3</v>
      </c>
      <c r="E178">
        <v>2701</v>
      </c>
      <c r="F178">
        <v>0.62</v>
      </c>
      <c r="G178">
        <v>14</v>
      </c>
      <c r="H178" t="s">
        <v>195</v>
      </c>
      <c r="I178" t="s">
        <v>197</v>
      </c>
      <c r="J178" t="s">
        <v>267</v>
      </c>
      <c r="O178">
        <v>0.67</v>
      </c>
      <c r="P178" t="s">
        <v>49</v>
      </c>
      <c r="Q178" t="s">
        <v>50</v>
      </c>
      <c r="R178" t="s">
        <v>51</v>
      </c>
      <c r="S178" t="s">
        <v>52</v>
      </c>
    </row>
    <row r="179" spans="1:19" x14ac:dyDescent="0.25">
      <c r="A179" t="s">
        <v>475</v>
      </c>
      <c r="B179">
        <v>3300032893</v>
      </c>
      <c r="C179" t="s">
        <v>135</v>
      </c>
      <c r="D179">
        <v>5</v>
      </c>
      <c r="E179">
        <v>2672</v>
      </c>
      <c r="F179">
        <v>0.64</v>
      </c>
      <c r="G179">
        <v>9</v>
      </c>
      <c r="H179" t="s">
        <v>195</v>
      </c>
      <c r="I179" t="s">
        <v>197</v>
      </c>
      <c r="J179" t="s">
        <v>223</v>
      </c>
      <c r="O179">
        <v>0.6</v>
      </c>
      <c r="P179" t="s">
        <v>49</v>
      </c>
      <c r="Q179" t="s">
        <v>50</v>
      </c>
      <c r="R179" t="s">
        <v>51</v>
      </c>
      <c r="S179" t="s">
        <v>52</v>
      </c>
    </row>
    <row r="180" spans="1:19" x14ac:dyDescent="0.25">
      <c r="A180" t="s">
        <v>625</v>
      </c>
      <c r="B180">
        <v>3300033004</v>
      </c>
      <c r="C180" t="s">
        <v>172</v>
      </c>
      <c r="D180">
        <v>4</v>
      </c>
      <c r="E180">
        <v>2648</v>
      </c>
      <c r="F180">
        <v>0.65</v>
      </c>
      <c r="G180">
        <v>9</v>
      </c>
      <c r="P180" t="s">
        <v>49</v>
      </c>
      <c r="Q180" t="s">
        <v>50</v>
      </c>
      <c r="R180" t="s">
        <v>51</v>
      </c>
      <c r="S180" t="s">
        <v>52</v>
      </c>
    </row>
    <row r="181" spans="1:19" x14ac:dyDescent="0.25">
      <c r="A181" t="s">
        <v>343</v>
      </c>
      <c r="B181">
        <v>3300032828</v>
      </c>
      <c r="C181" t="s">
        <v>92</v>
      </c>
      <c r="D181">
        <v>5</v>
      </c>
      <c r="E181">
        <v>2634</v>
      </c>
      <c r="F181">
        <v>0.47</v>
      </c>
      <c r="G181">
        <v>9</v>
      </c>
      <c r="H181" t="s">
        <v>195</v>
      </c>
      <c r="I181" t="s">
        <v>217</v>
      </c>
      <c r="O181">
        <v>0.6</v>
      </c>
      <c r="P181" t="s">
        <v>49</v>
      </c>
      <c r="Q181" t="s">
        <v>50</v>
      </c>
      <c r="R181" t="s">
        <v>51</v>
      </c>
      <c r="S181" t="s">
        <v>52</v>
      </c>
    </row>
    <row r="182" spans="1:19" x14ac:dyDescent="0.25">
      <c r="A182" t="s">
        <v>476</v>
      </c>
      <c r="B182">
        <v>3300032893</v>
      </c>
      <c r="C182" t="s">
        <v>135</v>
      </c>
      <c r="D182">
        <v>3</v>
      </c>
      <c r="E182">
        <v>2622</v>
      </c>
      <c r="F182">
        <v>0.63</v>
      </c>
      <c r="G182">
        <v>19</v>
      </c>
      <c r="H182" t="s">
        <v>195</v>
      </c>
      <c r="I182" t="s">
        <v>197</v>
      </c>
      <c r="J182" t="s">
        <v>223</v>
      </c>
      <c r="K182" t="s">
        <v>224</v>
      </c>
      <c r="L182" t="s">
        <v>225</v>
      </c>
      <c r="M182" t="s">
        <v>226</v>
      </c>
      <c r="O182">
        <v>0.67</v>
      </c>
      <c r="P182" t="s">
        <v>49</v>
      </c>
      <c r="Q182" t="s">
        <v>50</v>
      </c>
      <c r="R182" t="s">
        <v>51</v>
      </c>
      <c r="S182" t="s">
        <v>52</v>
      </c>
    </row>
    <row r="183" spans="1:19" x14ac:dyDescent="0.25">
      <c r="A183" t="s">
        <v>550</v>
      </c>
      <c r="B183">
        <v>3300032897</v>
      </c>
      <c r="C183" t="s">
        <v>143</v>
      </c>
      <c r="D183">
        <v>6</v>
      </c>
      <c r="E183">
        <v>2610</v>
      </c>
      <c r="F183">
        <v>0.64</v>
      </c>
      <c r="G183">
        <v>10</v>
      </c>
      <c r="H183" t="s">
        <v>195</v>
      </c>
      <c r="I183" t="s">
        <v>197</v>
      </c>
      <c r="J183" t="s">
        <v>198</v>
      </c>
      <c r="K183" t="s">
        <v>210</v>
      </c>
      <c r="L183" t="s">
        <v>213</v>
      </c>
      <c r="M183" t="s">
        <v>213</v>
      </c>
      <c r="N183" t="s">
        <v>537</v>
      </c>
      <c r="O183">
        <v>0.5</v>
      </c>
      <c r="P183" t="s">
        <v>49</v>
      </c>
      <c r="Q183" t="s">
        <v>50</v>
      </c>
      <c r="R183" t="s">
        <v>51</v>
      </c>
      <c r="S183" t="s">
        <v>52</v>
      </c>
    </row>
    <row r="184" spans="1:19" x14ac:dyDescent="0.25">
      <c r="A184" t="s">
        <v>325</v>
      </c>
      <c r="B184">
        <v>3300032805</v>
      </c>
      <c r="C184" t="s">
        <v>88</v>
      </c>
      <c r="D184">
        <v>3</v>
      </c>
      <c r="E184">
        <v>2572</v>
      </c>
      <c r="F184">
        <v>0.59</v>
      </c>
      <c r="G184">
        <v>8</v>
      </c>
      <c r="H184" t="s">
        <v>195</v>
      </c>
      <c r="O184">
        <v>0.67</v>
      </c>
      <c r="P184" t="s">
        <v>49</v>
      </c>
      <c r="Q184" t="s">
        <v>50</v>
      </c>
      <c r="R184" t="s">
        <v>51</v>
      </c>
      <c r="S184" t="s">
        <v>52</v>
      </c>
    </row>
    <row r="185" spans="1:19" x14ac:dyDescent="0.25">
      <c r="A185" t="s">
        <v>626</v>
      </c>
      <c r="B185">
        <v>3300033004</v>
      </c>
      <c r="C185" t="s">
        <v>172</v>
      </c>
      <c r="D185">
        <v>4</v>
      </c>
      <c r="E185">
        <v>2456</v>
      </c>
      <c r="F185">
        <v>0.57999999999999996</v>
      </c>
      <c r="G185">
        <v>11</v>
      </c>
      <c r="H185" t="s">
        <v>195</v>
      </c>
      <c r="I185" t="s">
        <v>197</v>
      </c>
      <c r="J185" t="s">
        <v>198</v>
      </c>
      <c r="K185" t="s">
        <v>205</v>
      </c>
      <c r="L185" t="s">
        <v>206</v>
      </c>
      <c r="M185" t="s">
        <v>207</v>
      </c>
      <c r="N185" t="s">
        <v>208</v>
      </c>
      <c r="O185">
        <v>0.75</v>
      </c>
      <c r="P185" t="s">
        <v>49</v>
      </c>
      <c r="Q185" t="s">
        <v>50</v>
      </c>
      <c r="R185" t="s">
        <v>51</v>
      </c>
      <c r="S185" t="s">
        <v>52</v>
      </c>
    </row>
    <row r="186" spans="1:19" x14ac:dyDescent="0.25">
      <c r="A186" t="s">
        <v>326</v>
      </c>
      <c r="B186">
        <v>3300032805</v>
      </c>
      <c r="C186" t="s">
        <v>88</v>
      </c>
      <c r="D186">
        <v>4</v>
      </c>
      <c r="E186">
        <v>2441</v>
      </c>
      <c r="F186">
        <v>0.63</v>
      </c>
      <c r="G186">
        <v>11</v>
      </c>
      <c r="P186" t="s">
        <v>49</v>
      </c>
      <c r="Q186" t="s">
        <v>50</v>
      </c>
      <c r="R186" t="s">
        <v>51</v>
      </c>
      <c r="S186" t="s">
        <v>52</v>
      </c>
    </row>
    <row r="187" spans="1:19" x14ac:dyDescent="0.25">
      <c r="A187" t="s">
        <v>514</v>
      </c>
      <c r="B187">
        <v>3300032895</v>
      </c>
      <c r="C187" t="s">
        <v>512</v>
      </c>
      <c r="D187">
        <v>5</v>
      </c>
      <c r="E187">
        <v>2435</v>
      </c>
      <c r="F187">
        <v>0.61</v>
      </c>
      <c r="G187">
        <v>14</v>
      </c>
      <c r="P187" t="s">
        <v>49</v>
      </c>
      <c r="Q187" t="s">
        <v>50</v>
      </c>
      <c r="R187" t="s">
        <v>51</v>
      </c>
      <c r="S187" t="s">
        <v>52</v>
      </c>
    </row>
    <row r="188" spans="1:19" x14ac:dyDescent="0.25">
      <c r="A188" t="s">
        <v>551</v>
      </c>
      <c r="B188">
        <v>3300032897</v>
      </c>
      <c r="C188" t="s">
        <v>143</v>
      </c>
      <c r="D188">
        <v>4</v>
      </c>
      <c r="E188">
        <v>2430</v>
      </c>
      <c r="F188">
        <v>0.63</v>
      </c>
      <c r="G188">
        <v>6</v>
      </c>
      <c r="H188" t="s">
        <v>195</v>
      </c>
      <c r="I188" t="s">
        <v>197</v>
      </c>
      <c r="J188" t="s">
        <v>267</v>
      </c>
      <c r="K188" t="s">
        <v>268</v>
      </c>
      <c r="L188" t="s">
        <v>392</v>
      </c>
      <c r="M188" t="s">
        <v>393</v>
      </c>
      <c r="N188" t="s">
        <v>394</v>
      </c>
      <c r="O188">
        <v>1</v>
      </c>
      <c r="P188" t="s">
        <v>49</v>
      </c>
      <c r="Q188" t="s">
        <v>50</v>
      </c>
      <c r="R188" t="s">
        <v>51</v>
      </c>
      <c r="S188" t="s">
        <v>52</v>
      </c>
    </row>
    <row r="189" spans="1:19" x14ac:dyDescent="0.25">
      <c r="A189" t="s">
        <v>552</v>
      </c>
      <c r="B189">
        <v>3300032897</v>
      </c>
      <c r="C189" t="s">
        <v>143</v>
      </c>
      <c r="D189">
        <v>2</v>
      </c>
      <c r="E189">
        <v>2426</v>
      </c>
      <c r="F189">
        <v>0.63</v>
      </c>
      <c r="G189">
        <v>26</v>
      </c>
      <c r="H189" t="s">
        <v>195</v>
      </c>
      <c r="I189" t="s">
        <v>197</v>
      </c>
      <c r="J189" t="s">
        <v>198</v>
      </c>
      <c r="K189" t="s">
        <v>210</v>
      </c>
      <c r="L189" t="s">
        <v>243</v>
      </c>
      <c r="M189" t="s">
        <v>244</v>
      </c>
      <c r="N189" t="s">
        <v>245</v>
      </c>
      <c r="O189">
        <v>1</v>
      </c>
      <c r="P189" t="s">
        <v>49</v>
      </c>
      <c r="Q189" t="s">
        <v>50</v>
      </c>
      <c r="R189" t="s">
        <v>51</v>
      </c>
      <c r="S189" t="s">
        <v>52</v>
      </c>
    </row>
    <row r="190" spans="1:19" x14ac:dyDescent="0.25">
      <c r="A190" t="s">
        <v>603</v>
      </c>
      <c r="B190">
        <v>3300032955</v>
      </c>
      <c r="C190" t="s">
        <v>602</v>
      </c>
      <c r="D190">
        <v>3</v>
      </c>
      <c r="E190">
        <v>2392</v>
      </c>
      <c r="F190">
        <v>0.63</v>
      </c>
      <c r="G190">
        <v>14</v>
      </c>
      <c r="H190" t="s">
        <v>195</v>
      </c>
      <c r="I190" t="s">
        <v>217</v>
      </c>
      <c r="J190" t="s">
        <v>218</v>
      </c>
      <c r="O190">
        <v>0.67</v>
      </c>
      <c r="P190" t="s">
        <v>49</v>
      </c>
      <c r="Q190" t="s">
        <v>50</v>
      </c>
      <c r="R190" t="s">
        <v>51</v>
      </c>
      <c r="S190" t="s">
        <v>52</v>
      </c>
    </row>
    <row r="191" spans="1:19" x14ac:dyDescent="0.25">
      <c r="A191" t="s">
        <v>660</v>
      </c>
      <c r="B191">
        <v>3300033158</v>
      </c>
      <c r="C191" t="s">
        <v>189</v>
      </c>
      <c r="D191">
        <v>5</v>
      </c>
      <c r="E191">
        <v>2362</v>
      </c>
      <c r="F191">
        <v>0.7</v>
      </c>
      <c r="G191">
        <v>7</v>
      </c>
      <c r="H191" t="s">
        <v>195</v>
      </c>
      <c r="I191" t="s">
        <v>197</v>
      </c>
      <c r="J191" t="s">
        <v>198</v>
      </c>
      <c r="O191">
        <v>0.6</v>
      </c>
      <c r="P191" t="s">
        <v>49</v>
      </c>
      <c r="Q191" t="s">
        <v>50</v>
      </c>
      <c r="R191" t="s">
        <v>51</v>
      </c>
      <c r="S191" t="s">
        <v>52</v>
      </c>
    </row>
    <row r="192" spans="1:19" x14ac:dyDescent="0.25">
      <c r="A192" t="s">
        <v>378</v>
      </c>
      <c r="B192">
        <v>3300032829</v>
      </c>
      <c r="C192" t="s">
        <v>106</v>
      </c>
      <c r="D192">
        <v>2</v>
      </c>
      <c r="E192">
        <v>2346</v>
      </c>
      <c r="F192">
        <v>0.55000000000000004</v>
      </c>
      <c r="G192">
        <v>11</v>
      </c>
      <c r="H192" t="s">
        <v>195</v>
      </c>
      <c r="I192" t="s">
        <v>217</v>
      </c>
      <c r="J192" t="s">
        <v>218</v>
      </c>
      <c r="O192">
        <v>1</v>
      </c>
      <c r="P192" t="s">
        <v>49</v>
      </c>
      <c r="Q192" t="s">
        <v>50</v>
      </c>
      <c r="R192" t="s">
        <v>51</v>
      </c>
      <c r="S192" t="s">
        <v>52</v>
      </c>
    </row>
    <row r="193" spans="1:19" x14ac:dyDescent="0.25">
      <c r="A193" t="s">
        <v>553</v>
      </c>
      <c r="B193">
        <v>3300032897</v>
      </c>
      <c r="C193" t="s">
        <v>143</v>
      </c>
      <c r="D193">
        <v>2</v>
      </c>
      <c r="E193">
        <v>2302</v>
      </c>
      <c r="F193">
        <v>0.65</v>
      </c>
      <c r="G193">
        <v>12</v>
      </c>
      <c r="H193" t="s">
        <v>195</v>
      </c>
      <c r="I193" t="s">
        <v>197</v>
      </c>
      <c r="O193">
        <v>1</v>
      </c>
      <c r="P193" t="s">
        <v>49</v>
      </c>
      <c r="Q193" t="s">
        <v>50</v>
      </c>
      <c r="R193" t="s">
        <v>51</v>
      </c>
      <c r="S193" t="s">
        <v>52</v>
      </c>
    </row>
    <row r="194" spans="1:19" x14ac:dyDescent="0.25">
      <c r="A194" t="s">
        <v>627</v>
      </c>
      <c r="B194">
        <v>3300033004</v>
      </c>
      <c r="C194" t="s">
        <v>172</v>
      </c>
      <c r="D194">
        <v>4</v>
      </c>
      <c r="E194">
        <v>2265</v>
      </c>
      <c r="F194">
        <v>0.56000000000000005</v>
      </c>
      <c r="G194">
        <v>6</v>
      </c>
      <c r="H194" t="s">
        <v>195</v>
      </c>
      <c r="I194" t="s">
        <v>197</v>
      </c>
      <c r="J194" t="s">
        <v>267</v>
      </c>
      <c r="O194">
        <v>0.75</v>
      </c>
      <c r="P194" t="s">
        <v>49</v>
      </c>
      <c r="Q194" t="s">
        <v>50</v>
      </c>
      <c r="R194" t="s">
        <v>51</v>
      </c>
      <c r="S194" t="s">
        <v>52</v>
      </c>
    </row>
    <row r="195" spans="1:19" x14ac:dyDescent="0.25">
      <c r="A195" t="s">
        <v>379</v>
      </c>
      <c r="B195">
        <v>3300032829</v>
      </c>
      <c r="C195" t="s">
        <v>106</v>
      </c>
      <c r="D195">
        <v>3</v>
      </c>
      <c r="E195">
        <v>2260</v>
      </c>
      <c r="F195">
        <v>0.56999999999999995</v>
      </c>
      <c r="G195">
        <v>7</v>
      </c>
      <c r="H195" t="s">
        <v>195</v>
      </c>
      <c r="I195" t="s">
        <v>212</v>
      </c>
      <c r="J195" t="s">
        <v>213</v>
      </c>
      <c r="K195" t="s">
        <v>213</v>
      </c>
      <c r="L195" t="s">
        <v>213</v>
      </c>
      <c r="M195" t="s">
        <v>213</v>
      </c>
      <c r="N195" t="s">
        <v>213</v>
      </c>
      <c r="O195">
        <v>1</v>
      </c>
      <c r="P195" t="s">
        <v>49</v>
      </c>
      <c r="Q195" t="s">
        <v>50</v>
      </c>
      <c r="R195" t="s">
        <v>51</v>
      </c>
      <c r="S195" t="s">
        <v>52</v>
      </c>
    </row>
    <row r="196" spans="1:19" x14ac:dyDescent="0.25">
      <c r="A196" t="s">
        <v>596</v>
      </c>
      <c r="B196">
        <v>3300032954</v>
      </c>
      <c r="C196" t="s">
        <v>592</v>
      </c>
      <c r="D196">
        <v>2</v>
      </c>
      <c r="E196">
        <v>2255</v>
      </c>
      <c r="F196">
        <v>0.63</v>
      </c>
      <c r="G196">
        <v>13</v>
      </c>
      <c r="H196" t="s">
        <v>195</v>
      </c>
      <c r="I196" t="s">
        <v>217</v>
      </c>
      <c r="J196" t="s">
        <v>218</v>
      </c>
      <c r="O196">
        <v>1</v>
      </c>
      <c r="P196" t="s">
        <v>49</v>
      </c>
      <c r="Q196" t="s">
        <v>50</v>
      </c>
      <c r="R196" t="s">
        <v>51</v>
      </c>
      <c r="S196" t="s">
        <v>52</v>
      </c>
    </row>
    <row r="197" spans="1:19" x14ac:dyDescent="0.25">
      <c r="A197" t="s">
        <v>628</v>
      </c>
      <c r="B197">
        <v>3300033004</v>
      </c>
      <c r="C197" t="s">
        <v>172</v>
      </c>
      <c r="D197">
        <v>4</v>
      </c>
      <c r="E197">
        <v>2247</v>
      </c>
      <c r="F197">
        <v>0.65</v>
      </c>
      <c r="G197">
        <v>8</v>
      </c>
      <c r="P197" t="s">
        <v>49</v>
      </c>
      <c r="Q197" t="s">
        <v>50</v>
      </c>
      <c r="R197" t="s">
        <v>51</v>
      </c>
      <c r="S197" t="s">
        <v>52</v>
      </c>
    </row>
    <row r="198" spans="1:19" x14ac:dyDescent="0.25">
      <c r="A198" t="s">
        <v>477</v>
      </c>
      <c r="B198">
        <v>3300032893</v>
      </c>
      <c r="C198" t="s">
        <v>135</v>
      </c>
      <c r="D198">
        <v>2</v>
      </c>
      <c r="E198">
        <v>2228</v>
      </c>
      <c r="F198">
        <v>0.63</v>
      </c>
      <c r="G198">
        <v>12</v>
      </c>
      <c r="P198" t="s">
        <v>49</v>
      </c>
      <c r="Q198" t="s">
        <v>50</v>
      </c>
      <c r="R198" t="s">
        <v>51</v>
      </c>
      <c r="S198" t="s">
        <v>52</v>
      </c>
    </row>
    <row r="199" spans="1:19" x14ac:dyDescent="0.25">
      <c r="A199" t="s">
        <v>478</v>
      </c>
      <c r="B199">
        <v>3300032893</v>
      </c>
      <c r="C199" t="s">
        <v>135</v>
      </c>
      <c r="D199">
        <v>5</v>
      </c>
      <c r="E199">
        <v>2219</v>
      </c>
      <c r="F199">
        <v>0.73</v>
      </c>
      <c r="G199">
        <v>10</v>
      </c>
      <c r="H199" t="s">
        <v>195</v>
      </c>
      <c r="I199" t="s">
        <v>197</v>
      </c>
      <c r="J199" t="s">
        <v>198</v>
      </c>
      <c r="K199" t="s">
        <v>210</v>
      </c>
      <c r="L199" t="s">
        <v>213</v>
      </c>
      <c r="M199" t="s">
        <v>213</v>
      </c>
      <c r="N199" t="s">
        <v>372</v>
      </c>
      <c r="O199">
        <v>0.6</v>
      </c>
      <c r="P199" t="s">
        <v>49</v>
      </c>
      <c r="Q199" t="s">
        <v>50</v>
      </c>
      <c r="R199" t="s">
        <v>51</v>
      </c>
      <c r="S199" t="s">
        <v>52</v>
      </c>
    </row>
    <row r="200" spans="1:19" x14ac:dyDescent="0.25">
      <c r="A200" t="s">
        <v>437</v>
      </c>
      <c r="B200">
        <v>3300032892</v>
      </c>
      <c r="C200" t="s">
        <v>130</v>
      </c>
      <c r="D200">
        <v>5</v>
      </c>
      <c r="E200">
        <v>2213</v>
      </c>
      <c r="F200">
        <v>0.71</v>
      </c>
      <c r="G200">
        <v>10</v>
      </c>
      <c r="H200" t="s">
        <v>195</v>
      </c>
      <c r="I200" t="s">
        <v>197</v>
      </c>
      <c r="J200" t="s">
        <v>198</v>
      </c>
      <c r="O200">
        <v>0.6</v>
      </c>
      <c r="P200" t="s">
        <v>49</v>
      </c>
      <c r="Q200" t="s">
        <v>50</v>
      </c>
      <c r="R200" t="s">
        <v>51</v>
      </c>
      <c r="S200" t="s">
        <v>52</v>
      </c>
    </row>
    <row r="201" spans="1:19" x14ac:dyDescent="0.25">
      <c r="A201" t="s">
        <v>554</v>
      </c>
      <c r="B201">
        <v>3300032897</v>
      </c>
      <c r="C201" t="s">
        <v>143</v>
      </c>
      <c r="D201">
        <v>4</v>
      </c>
      <c r="E201">
        <v>2213</v>
      </c>
      <c r="F201">
        <v>0.72</v>
      </c>
      <c r="G201">
        <v>5</v>
      </c>
      <c r="P201" t="s">
        <v>49</v>
      </c>
      <c r="Q201" t="s">
        <v>50</v>
      </c>
      <c r="R201" t="s">
        <v>51</v>
      </c>
      <c r="S201" t="s">
        <v>52</v>
      </c>
    </row>
    <row r="202" spans="1:19" x14ac:dyDescent="0.25">
      <c r="A202" t="s">
        <v>296</v>
      </c>
      <c r="B202">
        <v>3300032783</v>
      </c>
      <c r="C202" t="s">
        <v>71</v>
      </c>
      <c r="D202">
        <v>3</v>
      </c>
      <c r="E202">
        <v>2190</v>
      </c>
      <c r="F202">
        <v>0.67</v>
      </c>
      <c r="G202">
        <v>13</v>
      </c>
      <c r="H202" t="s">
        <v>195</v>
      </c>
      <c r="I202" t="s">
        <v>197</v>
      </c>
      <c r="J202" t="s">
        <v>198</v>
      </c>
      <c r="K202" t="s">
        <v>210</v>
      </c>
      <c r="O202">
        <v>0.67</v>
      </c>
      <c r="P202" t="s">
        <v>49</v>
      </c>
      <c r="Q202" t="s">
        <v>50</v>
      </c>
      <c r="R202" t="s">
        <v>51</v>
      </c>
      <c r="S202" t="s">
        <v>52</v>
      </c>
    </row>
    <row r="203" spans="1:19" x14ac:dyDescent="0.25">
      <c r="A203" t="s">
        <v>588</v>
      </c>
      <c r="B203">
        <v>3300032898</v>
      </c>
      <c r="C203" t="s">
        <v>585</v>
      </c>
      <c r="D203">
        <v>4</v>
      </c>
      <c r="E203">
        <v>2169</v>
      </c>
      <c r="F203">
        <v>0.62</v>
      </c>
      <c r="G203">
        <v>10</v>
      </c>
      <c r="H203" t="s">
        <v>195</v>
      </c>
      <c r="O203">
        <v>1</v>
      </c>
      <c r="P203" t="s">
        <v>49</v>
      </c>
      <c r="Q203" t="s">
        <v>50</v>
      </c>
      <c r="R203" t="s">
        <v>51</v>
      </c>
      <c r="S203" t="s">
        <v>52</v>
      </c>
    </row>
    <row r="204" spans="1:19" x14ac:dyDescent="0.25">
      <c r="A204" t="s">
        <v>629</v>
      </c>
      <c r="B204">
        <v>3300033004</v>
      </c>
      <c r="C204" t="s">
        <v>172</v>
      </c>
      <c r="D204">
        <v>5</v>
      </c>
      <c r="E204">
        <v>2163</v>
      </c>
      <c r="F204">
        <v>0.72</v>
      </c>
      <c r="G204">
        <v>10</v>
      </c>
      <c r="H204" t="s">
        <v>195</v>
      </c>
      <c r="I204" t="s">
        <v>197</v>
      </c>
      <c r="J204" t="s">
        <v>198</v>
      </c>
      <c r="K204" t="s">
        <v>210</v>
      </c>
      <c r="L204" t="s">
        <v>213</v>
      </c>
      <c r="M204" t="s">
        <v>213</v>
      </c>
      <c r="N204" t="s">
        <v>372</v>
      </c>
      <c r="O204">
        <v>0.6</v>
      </c>
      <c r="P204" t="s">
        <v>49</v>
      </c>
      <c r="Q204" t="s">
        <v>50</v>
      </c>
      <c r="R204" t="s">
        <v>51</v>
      </c>
      <c r="S204" t="s">
        <v>52</v>
      </c>
    </row>
    <row r="205" spans="1:19" x14ac:dyDescent="0.25">
      <c r="A205" t="s">
        <v>380</v>
      </c>
      <c r="B205">
        <v>3300032829</v>
      </c>
      <c r="C205" t="s">
        <v>106</v>
      </c>
      <c r="D205">
        <v>2</v>
      </c>
      <c r="E205">
        <v>2148</v>
      </c>
      <c r="F205">
        <v>0.52</v>
      </c>
      <c r="G205">
        <v>7</v>
      </c>
      <c r="H205" t="s">
        <v>195</v>
      </c>
      <c r="I205" t="s">
        <v>232</v>
      </c>
      <c r="J205" t="s">
        <v>233</v>
      </c>
      <c r="K205" t="s">
        <v>234</v>
      </c>
      <c r="L205" t="s">
        <v>235</v>
      </c>
      <c r="M205" t="s">
        <v>258</v>
      </c>
      <c r="N205" t="s">
        <v>278</v>
      </c>
      <c r="O205">
        <v>1</v>
      </c>
      <c r="P205" t="s">
        <v>49</v>
      </c>
      <c r="Q205" t="s">
        <v>50</v>
      </c>
      <c r="R205" t="s">
        <v>51</v>
      </c>
      <c r="S205" t="s">
        <v>52</v>
      </c>
    </row>
    <row r="206" spans="1:19" x14ac:dyDescent="0.25">
      <c r="A206" t="s">
        <v>479</v>
      </c>
      <c r="B206">
        <v>3300032893</v>
      </c>
      <c r="C206" t="s">
        <v>135</v>
      </c>
      <c r="D206">
        <v>2</v>
      </c>
      <c r="E206">
        <v>2148</v>
      </c>
      <c r="F206">
        <v>0.5</v>
      </c>
      <c r="G206">
        <v>6</v>
      </c>
      <c r="H206" t="s">
        <v>195</v>
      </c>
      <c r="I206" t="s">
        <v>197</v>
      </c>
      <c r="J206" t="s">
        <v>267</v>
      </c>
      <c r="K206" t="s">
        <v>268</v>
      </c>
      <c r="L206" t="s">
        <v>392</v>
      </c>
      <c r="M206" t="s">
        <v>407</v>
      </c>
      <c r="N206" t="s">
        <v>408</v>
      </c>
      <c r="O206">
        <v>1</v>
      </c>
      <c r="P206" t="s">
        <v>49</v>
      </c>
      <c r="Q206" t="s">
        <v>50</v>
      </c>
      <c r="R206" t="s">
        <v>51</v>
      </c>
      <c r="S206" t="s">
        <v>52</v>
      </c>
    </row>
    <row r="207" spans="1:19" x14ac:dyDescent="0.25">
      <c r="A207" t="s">
        <v>381</v>
      </c>
      <c r="B207">
        <v>3300032829</v>
      </c>
      <c r="C207" t="s">
        <v>106</v>
      </c>
      <c r="D207">
        <v>3</v>
      </c>
      <c r="E207">
        <v>2127</v>
      </c>
      <c r="F207">
        <v>0.68</v>
      </c>
      <c r="G207">
        <v>5</v>
      </c>
      <c r="H207" t="s">
        <v>195</v>
      </c>
      <c r="O207">
        <v>0.67</v>
      </c>
      <c r="P207" t="s">
        <v>49</v>
      </c>
      <c r="Q207" t="s">
        <v>50</v>
      </c>
      <c r="R207" t="s">
        <v>51</v>
      </c>
      <c r="S207" t="s">
        <v>52</v>
      </c>
    </row>
    <row r="208" spans="1:19" x14ac:dyDescent="0.25">
      <c r="A208" t="s">
        <v>238</v>
      </c>
      <c r="B208">
        <v>3300032770</v>
      </c>
      <c r="C208" t="s">
        <v>41</v>
      </c>
      <c r="D208">
        <v>4</v>
      </c>
      <c r="E208">
        <v>2119</v>
      </c>
      <c r="F208">
        <v>0.67</v>
      </c>
      <c r="G208">
        <v>13</v>
      </c>
      <c r="P208" t="s">
        <v>49</v>
      </c>
      <c r="Q208" t="s">
        <v>50</v>
      </c>
      <c r="R208" t="s">
        <v>51</v>
      </c>
      <c r="S208" t="s">
        <v>52</v>
      </c>
    </row>
    <row r="209" spans="1:19" x14ac:dyDescent="0.25">
      <c r="A209" t="s">
        <v>480</v>
      </c>
      <c r="B209">
        <v>3300032893</v>
      </c>
      <c r="C209" t="s">
        <v>135</v>
      </c>
      <c r="D209">
        <v>2</v>
      </c>
      <c r="E209">
        <v>2104</v>
      </c>
      <c r="F209">
        <v>0.65</v>
      </c>
      <c r="G209">
        <v>30</v>
      </c>
      <c r="P209" t="s">
        <v>49</v>
      </c>
      <c r="Q209" t="s">
        <v>50</v>
      </c>
      <c r="R209" t="s">
        <v>51</v>
      </c>
      <c r="S209" t="s">
        <v>52</v>
      </c>
    </row>
    <row r="210" spans="1:19" x14ac:dyDescent="0.25">
      <c r="A210" t="s">
        <v>661</v>
      </c>
      <c r="B210">
        <v>3300033158</v>
      </c>
      <c r="C210" t="s">
        <v>189</v>
      </c>
      <c r="D210">
        <v>4</v>
      </c>
      <c r="E210">
        <v>2086</v>
      </c>
      <c r="F210">
        <v>0.59</v>
      </c>
      <c r="G210">
        <v>8</v>
      </c>
      <c r="H210" t="s">
        <v>195</v>
      </c>
      <c r="O210">
        <v>0.75</v>
      </c>
      <c r="P210" t="s">
        <v>49</v>
      </c>
      <c r="Q210" t="s">
        <v>50</v>
      </c>
      <c r="R210" t="s">
        <v>51</v>
      </c>
      <c r="S210" t="s">
        <v>52</v>
      </c>
    </row>
    <row r="211" spans="1:19" x14ac:dyDescent="0.25">
      <c r="A211" t="s">
        <v>344</v>
      </c>
      <c r="B211">
        <v>3300032828</v>
      </c>
      <c r="C211" t="s">
        <v>92</v>
      </c>
      <c r="D211">
        <v>4</v>
      </c>
      <c r="E211">
        <v>2085</v>
      </c>
      <c r="F211">
        <v>0.64</v>
      </c>
      <c r="G211">
        <v>8</v>
      </c>
      <c r="H211" t="s">
        <v>195</v>
      </c>
      <c r="O211">
        <v>0.75</v>
      </c>
      <c r="P211" t="s">
        <v>49</v>
      </c>
      <c r="Q211" t="s">
        <v>50</v>
      </c>
      <c r="R211" t="s">
        <v>51</v>
      </c>
      <c r="S211" t="s">
        <v>52</v>
      </c>
    </row>
    <row r="212" spans="1:19" x14ac:dyDescent="0.25">
      <c r="A212" t="s">
        <v>382</v>
      </c>
      <c r="B212">
        <v>3300032829</v>
      </c>
      <c r="C212" t="s">
        <v>106</v>
      </c>
      <c r="D212">
        <v>3</v>
      </c>
      <c r="E212">
        <v>2073</v>
      </c>
      <c r="F212">
        <v>0.64</v>
      </c>
      <c r="G212">
        <v>8</v>
      </c>
      <c r="H212" t="s">
        <v>195</v>
      </c>
      <c r="I212" t="s">
        <v>217</v>
      </c>
      <c r="J212" t="s">
        <v>218</v>
      </c>
      <c r="O212">
        <v>0.67</v>
      </c>
      <c r="P212" t="s">
        <v>49</v>
      </c>
      <c r="Q212" t="s">
        <v>50</v>
      </c>
      <c r="R212" t="s">
        <v>51</v>
      </c>
      <c r="S212" t="s">
        <v>52</v>
      </c>
    </row>
    <row r="213" spans="1:19" x14ac:dyDescent="0.25">
      <c r="A213" t="s">
        <v>630</v>
      </c>
      <c r="B213">
        <v>3300033004</v>
      </c>
      <c r="C213" t="s">
        <v>172</v>
      </c>
      <c r="D213">
        <v>2</v>
      </c>
      <c r="E213">
        <v>2069</v>
      </c>
      <c r="F213">
        <v>0.61</v>
      </c>
      <c r="G213">
        <v>8</v>
      </c>
      <c r="H213" t="s">
        <v>195</v>
      </c>
      <c r="I213" t="s">
        <v>197</v>
      </c>
      <c r="J213" t="s">
        <v>267</v>
      </c>
      <c r="K213" t="s">
        <v>268</v>
      </c>
      <c r="L213" t="s">
        <v>392</v>
      </c>
      <c r="M213" t="s">
        <v>393</v>
      </c>
      <c r="N213" t="s">
        <v>394</v>
      </c>
      <c r="O213">
        <v>1</v>
      </c>
      <c r="P213" t="s">
        <v>49</v>
      </c>
      <c r="Q213" t="s">
        <v>50</v>
      </c>
      <c r="R213" t="s">
        <v>51</v>
      </c>
      <c r="S213" t="s">
        <v>52</v>
      </c>
    </row>
    <row r="214" spans="1:19" x14ac:dyDescent="0.25">
      <c r="A214" t="s">
        <v>631</v>
      </c>
      <c r="B214">
        <v>3300033004</v>
      </c>
      <c r="C214" t="s">
        <v>172</v>
      </c>
      <c r="D214">
        <v>3</v>
      </c>
      <c r="E214">
        <v>2066</v>
      </c>
      <c r="F214">
        <v>0.54</v>
      </c>
      <c r="G214">
        <v>5</v>
      </c>
      <c r="P214" t="s">
        <v>49</v>
      </c>
      <c r="Q214" t="s">
        <v>50</v>
      </c>
      <c r="R214" t="s">
        <v>51</v>
      </c>
      <c r="S214" t="s">
        <v>52</v>
      </c>
    </row>
    <row r="215" spans="1:19" x14ac:dyDescent="0.25">
      <c r="A215" t="s">
        <v>239</v>
      </c>
      <c r="B215">
        <v>3300032770</v>
      </c>
      <c r="C215" t="s">
        <v>41</v>
      </c>
      <c r="D215">
        <v>2</v>
      </c>
      <c r="E215">
        <v>2043</v>
      </c>
      <c r="F215">
        <v>0.56999999999999995</v>
      </c>
      <c r="G215">
        <v>12</v>
      </c>
      <c r="H215" t="s">
        <v>195</v>
      </c>
      <c r="I215" t="s">
        <v>217</v>
      </c>
      <c r="J215" t="s">
        <v>218</v>
      </c>
      <c r="O215">
        <v>1</v>
      </c>
      <c r="P215" t="s">
        <v>49</v>
      </c>
      <c r="Q215" t="s">
        <v>50</v>
      </c>
      <c r="R215" t="s">
        <v>51</v>
      </c>
      <c r="S215" t="s">
        <v>52</v>
      </c>
    </row>
    <row r="216" spans="1:19" x14ac:dyDescent="0.25">
      <c r="A216" t="s">
        <v>662</v>
      </c>
      <c r="B216">
        <v>3300033158</v>
      </c>
      <c r="C216" t="s">
        <v>189</v>
      </c>
      <c r="D216">
        <v>4</v>
      </c>
      <c r="E216">
        <v>2035</v>
      </c>
      <c r="F216">
        <v>0.65</v>
      </c>
      <c r="G216">
        <v>7</v>
      </c>
      <c r="P216" t="s">
        <v>49</v>
      </c>
      <c r="Q216" t="s">
        <v>50</v>
      </c>
      <c r="R216" t="s">
        <v>51</v>
      </c>
      <c r="S216" t="s">
        <v>52</v>
      </c>
    </row>
    <row r="217" spans="1:19" x14ac:dyDescent="0.25">
      <c r="A217" t="s">
        <v>240</v>
      </c>
      <c r="B217">
        <v>3300032770</v>
      </c>
      <c r="C217" t="s">
        <v>41</v>
      </c>
      <c r="D217">
        <v>3</v>
      </c>
      <c r="E217">
        <v>2022</v>
      </c>
      <c r="F217">
        <v>0.59</v>
      </c>
      <c r="G217">
        <v>9</v>
      </c>
      <c r="H217" t="s">
        <v>195</v>
      </c>
      <c r="I217" t="s">
        <v>217</v>
      </c>
      <c r="J217" t="s">
        <v>218</v>
      </c>
      <c r="O217">
        <v>0.67</v>
      </c>
      <c r="P217" t="s">
        <v>49</v>
      </c>
      <c r="Q217" t="s">
        <v>50</v>
      </c>
      <c r="R217" t="s">
        <v>51</v>
      </c>
      <c r="S217" t="s">
        <v>52</v>
      </c>
    </row>
    <row r="218" spans="1:19" x14ac:dyDescent="0.25">
      <c r="A218" t="s">
        <v>438</v>
      </c>
      <c r="B218">
        <v>3300032892</v>
      </c>
      <c r="C218" t="s">
        <v>130</v>
      </c>
      <c r="D218">
        <v>2</v>
      </c>
      <c r="E218">
        <v>2018</v>
      </c>
      <c r="F218">
        <v>0.63</v>
      </c>
      <c r="G218">
        <v>20</v>
      </c>
      <c r="P218" t="s">
        <v>49</v>
      </c>
      <c r="Q218" t="s">
        <v>50</v>
      </c>
      <c r="R218" t="s">
        <v>51</v>
      </c>
      <c r="S218" t="s">
        <v>52</v>
      </c>
    </row>
    <row r="219" spans="1:19" x14ac:dyDescent="0.25">
      <c r="A219" t="s">
        <v>555</v>
      </c>
      <c r="B219">
        <v>3300032897</v>
      </c>
      <c r="C219" t="s">
        <v>143</v>
      </c>
      <c r="D219">
        <v>3</v>
      </c>
      <c r="E219">
        <v>2016</v>
      </c>
      <c r="F219">
        <v>0.54</v>
      </c>
      <c r="G219">
        <v>11</v>
      </c>
      <c r="H219" t="s">
        <v>195</v>
      </c>
      <c r="I219" t="s">
        <v>212</v>
      </c>
      <c r="J219" t="s">
        <v>213</v>
      </c>
      <c r="K219" t="s">
        <v>213</v>
      </c>
      <c r="L219" t="s">
        <v>213</v>
      </c>
      <c r="M219" t="s">
        <v>213</v>
      </c>
      <c r="N219" t="s">
        <v>213</v>
      </c>
      <c r="O219">
        <v>1</v>
      </c>
      <c r="P219" t="s">
        <v>49</v>
      </c>
      <c r="Q219" t="s">
        <v>50</v>
      </c>
      <c r="R219" t="s">
        <v>51</v>
      </c>
      <c r="S219" t="s">
        <v>52</v>
      </c>
    </row>
    <row r="220" spans="1:19" x14ac:dyDescent="0.25">
      <c r="A220" t="s">
        <v>556</v>
      </c>
      <c r="B220">
        <v>3300032897</v>
      </c>
      <c r="C220" t="s">
        <v>143</v>
      </c>
      <c r="D220">
        <v>3</v>
      </c>
      <c r="E220">
        <v>2012</v>
      </c>
      <c r="F220">
        <v>0.65</v>
      </c>
      <c r="G220">
        <v>15</v>
      </c>
      <c r="H220" t="s">
        <v>195</v>
      </c>
      <c r="O220">
        <v>0.67</v>
      </c>
      <c r="P220" t="s">
        <v>49</v>
      </c>
      <c r="Q220" t="s">
        <v>50</v>
      </c>
      <c r="R220" t="s">
        <v>51</v>
      </c>
      <c r="S220" t="s">
        <v>52</v>
      </c>
    </row>
    <row r="221" spans="1:19" x14ac:dyDescent="0.25">
      <c r="A221" t="s">
        <v>279</v>
      </c>
      <c r="B221">
        <v>3300032782</v>
      </c>
      <c r="C221" t="s">
        <v>60</v>
      </c>
      <c r="D221">
        <v>2</v>
      </c>
      <c r="E221">
        <v>2003</v>
      </c>
      <c r="F221">
        <v>0.6</v>
      </c>
      <c r="G221">
        <v>6</v>
      </c>
      <c r="P221" t="s">
        <v>49</v>
      </c>
      <c r="Q221" t="s">
        <v>50</v>
      </c>
      <c r="R221" t="s">
        <v>51</v>
      </c>
      <c r="S221" t="s">
        <v>52</v>
      </c>
    </row>
    <row r="222" spans="1:19" x14ac:dyDescent="0.25">
      <c r="A222" t="s">
        <v>297</v>
      </c>
      <c r="B222">
        <v>3300032783</v>
      </c>
      <c r="C222" t="s">
        <v>71</v>
      </c>
      <c r="D222">
        <v>2</v>
      </c>
      <c r="E222">
        <v>1987</v>
      </c>
      <c r="F222">
        <v>0.57999999999999996</v>
      </c>
      <c r="G222">
        <v>11</v>
      </c>
      <c r="P222" t="s">
        <v>49</v>
      </c>
      <c r="Q222" t="s">
        <v>50</v>
      </c>
      <c r="R222" t="s">
        <v>51</v>
      </c>
      <c r="S222" t="s">
        <v>52</v>
      </c>
    </row>
    <row r="223" spans="1:19" x14ac:dyDescent="0.25">
      <c r="A223" t="s">
        <v>557</v>
      </c>
      <c r="B223">
        <v>3300032897</v>
      </c>
      <c r="C223" t="s">
        <v>143</v>
      </c>
      <c r="D223">
        <v>2</v>
      </c>
      <c r="E223">
        <v>1980</v>
      </c>
      <c r="F223">
        <v>0.7</v>
      </c>
      <c r="G223">
        <v>10</v>
      </c>
      <c r="P223" t="s">
        <v>49</v>
      </c>
      <c r="Q223" t="s">
        <v>50</v>
      </c>
      <c r="R223" t="s">
        <v>51</v>
      </c>
      <c r="S223" t="s">
        <v>52</v>
      </c>
    </row>
    <row r="224" spans="1:19" x14ac:dyDescent="0.25">
      <c r="A224" t="s">
        <v>327</v>
      </c>
      <c r="B224">
        <v>3300032805</v>
      </c>
      <c r="C224" t="s">
        <v>88</v>
      </c>
      <c r="D224">
        <v>2</v>
      </c>
      <c r="E224">
        <v>1970</v>
      </c>
      <c r="F224">
        <v>0.63</v>
      </c>
      <c r="G224">
        <v>8</v>
      </c>
      <c r="H224" t="s">
        <v>195</v>
      </c>
      <c r="O224">
        <v>1</v>
      </c>
      <c r="P224" t="s">
        <v>49</v>
      </c>
      <c r="Q224" t="s">
        <v>50</v>
      </c>
      <c r="R224" t="s">
        <v>51</v>
      </c>
      <c r="S224" t="s">
        <v>52</v>
      </c>
    </row>
    <row r="225" spans="1:19" x14ac:dyDescent="0.25">
      <c r="A225" t="s">
        <v>481</v>
      </c>
      <c r="B225">
        <v>3300032893</v>
      </c>
      <c r="C225" t="s">
        <v>135</v>
      </c>
      <c r="D225">
        <v>4</v>
      </c>
      <c r="E225">
        <v>1969</v>
      </c>
      <c r="F225">
        <v>0.66</v>
      </c>
      <c r="G225">
        <v>11</v>
      </c>
      <c r="H225" t="s">
        <v>195</v>
      </c>
      <c r="I225" t="s">
        <v>197</v>
      </c>
      <c r="J225" t="s">
        <v>223</v>
      </c>
      <c r="K225" t="s">
        <v>224</v>
      </c>
      <c r="L225" t="s">
        <v>225</v>
      </c>
      <c r="M225" t="s">
        <v>226</v>
      </c>
      <c r="O225">
        <v>0.75</v>
      </c>
      <c r="P225" t="s">
        <v>49</v>
      </c>
      <c r="Q225" t="s">
        <v>50</v>
      </c>
      <c r="R225" t="s">
        <v>51</v>
      </c>
      <c r="S225" t="s">
        <v>52</v>
      </c>
    </row>
    <row r="226" spans="1:19" x14ac:dyDescent="0.25">
      <c r="A226" t="s">
        <v>241</v>
      </c>
      <c r="B226">
        <v>3300032770</v>
      </c>
      <c r="C226" t="s">
        <v>41</v>
      </c>
      <c r="D226">
        <v>3</v>
      </c>
      <c r="E226">
        <v>1959</v>
      </c>
      <c r="F226">
        <v>0.63</v>
      </c>
      <c r="G226">
        <v>18</v>
      </c>
      <c r="H226" t="s">
        <v>195</v>
      </c>
      <c r="O226">
        <v>1</v>
      </c>
      <c r="P226" t="s">
        <v>49</v>
      </c>
      <c r="Q226" t="s">
        <v>50</v>
      </c>
      <c r="R226" t="s">
        <v>51</v>
      </c>
      <c r="S226" t="s">
        <v>52</v>
      </c>
    </row>
    <row r="227" spans="1:19" x14ac:dyDescent="0.25">
      <c r="A227" t="s">
        <v>280</v>
      </c>
      <c r="B227">
        <v>3300032782</v>
      </c>
      <c r="C227" t="s">
        <v>60</v>
      </c>
      <c r="D227">
        <v>4</v>
      </c>
      <c r="E227">
        <v>1954</v>
      </c>
      <c r="F227">
        <v>0.63</v>
      </c>
      <c r="G227">
        <v>11</v>
      </c>
      <c r="P227" t="s">
        <v>49</v>
      </c>
      <c r="Q227" t="s">
        <v>50</v>
      </c>
      <c r="R227" t="s">
        <v>51</v>
      </c>
      <c r="S227" t="s">
        <v>52</v>
      </c>
    </row>
    <row r="228" spans="1:19" x14ac:dyDescent="0.25">
      <c r="A228" t="s">
        <v>632</v>
      </c>
      <c r="B228">
        <v>3300033004</v>
      </c>
      <c r="C228" t="s">
        <v>172</v>
      </c>
      <c r="D228">
        <v>2</v>
      </c>
      <c r="E228">
        <v>1954</v>
      </c>
      <c r="F228">
        <v>0.69</v>
      </c>
      <c r="G228">
        <v>16</v>
      </c>
      <c r="P228" t="s">
        <v>49</v>
      </c>
      <c r="Q228" t="s">
        <v>50</v>
      </c>
      <c r="R228" t="s">
        <v>51</v>
      </c>
      <c r="S228" t="s">
        <v>52</v>
      </c>
    </row>
    <row r="229" spans="1:19" x14ac:dyDescent="0.25">
      <c r="A229" t="s">
        <v>558</v>
      </c>
      <c r="B229">
        <v>3300032897</v>
      </c>
      <c r="C229" t="s">
        <v>143</v>
      </c>
      <c r="D229">
        <v>2</v>
      </c>
      <c r="E229">
        <v>1948</v>
      </c>
      <c r="F229">
        <v>0.62</v>
      </c>
      <c r="G229">
        <v>23</v>
      </c>
      <c r="H229" t="s">
        <v>195</v>
      </c>
      <c r="I229" t="s">
        <v>197</v>
      </c>
      <c r="J229" t="s">
        <v>223</v>
      </c>
      <c r="K229" t="s">
        <v>224</v>
      </c>
      <c r="L229" t="s">
        <v>225</v>
      </c>
      <c r="M229" t="s">
        <v>226</v>
      </c>
      <c r="O229">
        <v>1</v>
      </c>
      <c r="P229" t="s">
        <v>49</v>
      </c>
      <c r="Q229" t="s">
        <v>50</v>
      </c>
      <c r="R229" t="s">
        <v>51</v>
      </c>
      <c r="S229" t="s">
        <v>52</v>
      </c>
    </row>
    <row r="230" spans="1:19" x14ac:dyDescent="0.25">
      <c r="A230" t="s">
        <v>242</v>
      </c>
      <c r="B230">
        <v>3300032770</v>
      </c>
      <c r="C230" t="s">
        <v>41</v>
      </c>
      <c r="D230">
        <v>3</v>
      </c>
      <c r="E230">
        <v>1941</v>
      </c>
      <c r="F230">
        <v>0.67</v>
      </c>
      <c r="G230">
        <v>7</v>
      </c>
      <c r="H230" t="s">
        <v>195</v>
      </c>
      <c r="I230" t="s">
        <v>197</v>
      </c>
      <c r="J230" t="s">
        <v>198</v>
      </c>
      <c r="K230" t="s">
        <v>210</v>
      </c>
      <c r="L230" t="s">
        <v>243</v>
      </c>
      <c r="M230" t="s">
        <v>244</v>
      </c>
      <c r="N230" t="s">
        <v>245</v>
      </c>
      <c r="O230">
        <v>0.67</v>
      </c>
      <c r="P230" t="s">
        <v>49</v>
      </c>
      <c r="Q230" t="s">
        <v>50</v>
      </c>
      <c r="R230" t="s">
        <v>51</v>
      </c>
      <c r="S230" t="s">
        <v>52</v>
      </c>
    </row>
    <row r="231" spans="1:19" x14ac:dyDescent="0.25">
      <c r="A231" t="s">
        <v>482</v>
      </c>
      <c r="B231">
        <v>3300032893</v>
      </c>
      <c r="C231" t="s">
        <v>135</v>
      </c>
      <c r="D231">
        <v>3</v>
      </c>
      <c r="E231">
        <v>1940</v>
      </c>
      <c r="F231">
        <v>0.53</v>
      </c>
      <c r="G231">
        <v>10</v>
      </c>
      <c r="H231" t="s">
        <v>195</v>
      </c>
      <c r="I231" t="s">
        <v>197</v>
      </c>
      <c r="J231" t="s">
        <v>267</v>
      </c>
      <c r="K231" t="s">
        <v>268</v>
      </c>
      <c r="L231" t="s">
        <v>392</v>
      </c>
      <c r="M231" t="s">
        <v>407</v>
      </c>
      <c r="N231" t="s">
        <v>408</v>
      </c>
      <c r="O231">
        <v>1</v>
      </c>
      <c r="P231" t="s">
        <v>49</v>
      </c>
      <c r="Q231" t="s">
        <v>50</v>
      </c>
      <c r="R231" t="s">
        <v>51</v>
      </c>
      <c r="S231" t="s">
        <v>52</v>
      </c>
    </row>
    <row r="232" spans="1:19" x14ac:dyDescent="0.25">
      <c r="A232" t="s">
        <v>633</v>
      </c>
      <c r="B232">
        <v>3300033004</v>
      </c>
      <c r="C232" t="s">
        <v>172</v>
      </c>
      <c r="D232">
        <v>4</v>
      </c>
      <c r="E232">
        <v>1938</v>
      </c>
      <c r="F232">
        <v>0.66</v>
      </c>
      <c r="G232">
        <v>7</v>
      </c>
      <c r="H232" t="s">
        <v>195</v>
      </c>
      <c r="I232" t="s">
        <v>197</v>
      </c>
      <c r="J232" t="s">
        <v>198</v>
      </c>
      <c r="O232">
        <v>0.75</v>
      </c>
      <c r="P232" t="s">
        <v>49</v>
      </c>
      <c r="Q232" t="s">
        <v>50</v>
      </c>
      <c r="R232" t="s">
        <v>51</v>
      </c>
      <c r="S232" t="s">
        <v>52</v>
      </c>
    </row>
    <row r="233" spans="1:19" x14ac:dyDescent="0.25">
      <c r="A233" t="s">
        <v>559</v>
      </c>
      <c r="B233">
        <v>3300032897</v>
      </c>
      <c r="C233" t="s">
        <v>143</v>
      </c>
      <c r="D233">
        <v>2</v>
      </c>
      <c r="E233">
        <v>1929</v>
      </c>
      <c r="F233">
        <v>0.64</v>
      </c>
      <c r="G233">
        <v>14</v>
      </c>
      <c r="H233" t="s">
        <v>195</v>
      </c>
      <c r="I233" t="s">
        <v>197</v>
      </c>
      <c r="J233" t="s">
        <v>267</v>
      </c>
      <c r="O233">
        <v>1</v>
      </c>
      <c r="P233" t="s">
        <v>49</v>
      </c>
      <c r="Q233" t="s">
        <v>50</v>
      </c>
      <c r="R233" t="s">
        <v>51</v>
      </c>
      <c r="S233" t="s">
        <v>52</v>
      </c>
    </row>
    <row r="234" spans="1:19" x14ac:dyDescent="0.25">
      <c r="A234" t="s">
        <v>634</v>
      </c>
      <c r="B234">
        <v>3300033004</v>
      </c>
      <c r="C234" t="s">
        <v>172</v>
      </c>
      <c r="D234">
        <v>3</v>
      </c>
      <c r="E234">
        <v>1926</v>
      </c>
      <c r="F234">
        <v>0.71</v>
      </c>
      <c r="G234">
        <v>11</v>
      </c>
      <c r="P234" t="s">
        <v>49</v>
      </c>
      <c r="Q234" t="s">
        <v>50</v>
      </c>
      <c r="R234" t="s">
        <v>51</v>
      </c>
      <c r="S234" t="s">
        <v>52</v>
      </c>
    </row>
    <row r="235" spans="1:19" x14ac:dyDescent="0.25">
      <c r="A235" t="s">
        <v>281</v>
      </c>
      <c r="B235">
        <v>3300032782</v>
      </c>
      <c r="C235" t="s">
        <v>60</v>
      </c>
      <c r="D235">
        <v>4</v>
      </c>
      <c r="E235">
        <v>1914</v>
      </c>
      <c r="F235">
        <v>0.69</v>
      </c>
      <c r="G235">
        <v>8</v>
      </c>
      <c r="H235" t="s">
        <v>195</v>
      </c>
      <c r="I235" t="s">
        <v>197</v>
      </c>
      <c r="O235">
        <v>0.75</v>
      </c>
      <c r="P235" t="s">
        <v>49</v>
      </c>
      <c r="Q235" t="s">
        <v>50</v>
      </c>
      <c r="R235" t="s">
        <v>51</v>
      </c>
      <c r="S235" t="s">
        <v>52</v>
      </c>
    </row>
    <row r="236" spans="1:19" x14ac:dyDescent="0.25">
      <c r="A236" t="s">
        <v>635</v>
      </c>
      <c r="B236">
        <v>3300033004</v>
      </c>
      <c r="C236" t="s">
        <v>172</v>
      </c>
      <c r="D236">
        <v>3</v>
      </c>
      <c r="E236">
        <v>1908</v>
      </c>
      <c r="F236">
        <v>0.68</v>
      </c>
      <c r="G236">
        <v>9</v>
      </c>
      <c r="H236" t="s">
        <v>195</v>
      </c>
      <c r="I236" t="s">
        <v>197</v>
      </c>
      <c r="J236" t="s">
        <v>198</v>
      </c>
      <c r="K236" t="s">
        <v>210</v>
      </c>
      <c r="O236">
        <v>0.67</v>
      </c>
      <c r="P236" t="s">
        <v>49</v>
      </c>
      <c r="Q236" t="s">
        <v>50</v>
      </c>
      <c r="R236" t="s">
        <v>51</v>
      </c>
      <c r="S236" t="s">
        <v>52</v>
      </c>
    </row>
    <row r="237" spans="1:19" x14ac:dyDescent="0.25">
      <c r="A237" t="s">
        <v>560</v>
      </c>
      <c r="B237">
        <v>3300032897</v>
      </c>
      <c r="C237" t="s">
        <v>143</v>
      </c>
      <c r="D237">
        <v>3</v>
      </c>
      <c r="E237">
        <v>1894</v>
      </c>
      <c r="F237">
        <v>0.49</v>
      </c>
      <c r="G237">
        <v>7</v>
      </c>
      <c r="P237" t="s">
        <v>49</v>
      </c>
      <c r="Q237" t="s">
        <v>50</v>
      </c>
      <c r="R237" t="s">
        <v>51</v>
      </c>
      <c r="S237" t="s">
        <v>52</v>
      </c>
    </row>
    <row r="238" spans="1:19" x14ac:dyDescent="0.25">
      <c r="A238" t="s">
        <v>246</v>
      </c>
      <c r="B238">
        <v>3300032770</v>
      </c>
      <c r="C238" t="s">
        <v>41</v>
      </c>
      <c r="D238">
        <v>2</v>
      </c>
      <c r="E238">
        <v>1887</v>
      </c>
      <c r="F238">
        <v>0.64</v>
      </c>
      <c r="G238">
        <v>6</v>
      </c>
      <c r="P238" t="s">
        <v>49</v>
      </c>
      <c r="Q238" t="s">
        <v>50</v>
      </c>
      <c r="R238" t="s">
        <v>51</v>
      </c>
      <c r="S238" t="s">
        <v>52</v>
      </c>
    </row>
    <row r="239" spans="1:19" x14ac:dyDescent="0.25">
      <c r="A239" t="s">
        <v>247</v>
      </c>
      <c r="B239">
        <v>3300032770</v>
      </c>
      <c r="C239" t="s">
        <v>41</v>
      </c>
      <c r="D239">
        <v>2</v>
      </c>
      <c r="E239">
        <v>1848</v>
      </c>
      <c r="F239">
        <v>0.56999999999999995</v>
      </c>
      <c r="G239">
        <v>21</v>
      </c>
      <c r="P239" t="s">
        <v>49</v>
      </c>
      <c r="Q239" t="s">
        <v>50</v>
      </c>
      <c r="R239" t="s">
        <v>51</v>
      </c>
      <c r="S239" t="s">
        <v>52</v>
      </c>
    </row>
    <row r="240" spans="1:19" x14ac:dyDescent="0.25">
      <c r="A240" t="s">
        <v>383</v>
      </c>
      <c r="B240">
        <v>3300032829</v>
      </c>
      <c r="C240" t="s">
        <v>106</v>
      </c>
      <c r="D240">
        <v>2</v>
      </c>
      <c r="E240">
        <v>1839</v>
      </c>
      <c r="F240">
        <v>0.66</v>
      </c>
      <c r="G240">
        <v>10</v>
      </c>
      <c r="H240" t="s">
        <v>195</v>
      </c>
      <c r="I240" t="s">
        <v>217</v>
      </c>
      <c r="J240" t="s">
        <v>218</v>
      </c>
      <c r="O240">
        <v>1</v>
      </c>
      <c r="P240" t="s">
        <v>49</v>
      </c>
      <c r="Q240" t="s">
        <v>50</v>
      </c>
      <c r="R240" t="s">
        <v>51</v>
      </c>
      <c r="S240" t="s">
        <v>52</v>
      </c>
    </row>
    <row r="241" spans="1:19" x14ac:dyDescent="0.25">
      <c r="A241" t="s">
        <v>384</v>
      </c>
      <c r="B241">
        <v>3300032829</v>
      </c>
      <c r="C241" t="s">
        <v>106</v>
      </c>
      <c r="D241">
        <v>3</v>
      </c>
      <c r="E241">
        <v>1833</v>
      </c>
      <c r="F241">
        <v>0.64</v>
      </c>
      <c r="G241">
        <v>19</v>
      </c>
      <c r="H241" t="s">
        <v>195</v>
      </c>
      <c r="I241" t="s">
        <v>197</v>
      </c>
      <c r="J241" t="s">
        <v>223</v>
      </c>
      <c r="O241">
        <v>0.67</v>
      </c>
      <c r="P241" t="s">
        <v>49</v>
      </c>
      <c r="Q241" t="s">
        <v>50</v>
      </c>
      <c r="R241" t="s">
        <v>51</v>
      </c>
      <c r="S241" t="s">
        <v>52</v>
      </c>
    </row>
    <row r="242" spans="1:19" x14ac:dyDescent="0.25">
      <c r="A242" t="s">
        <v>282</v>
      </c>
      <c r="B242">
        <v>3300032782</v>
      </c>
      <c r="C242" t="s">
        <v>60</v>
      </c>
      <c r="D242">
        <v>2</v>
      </c>
      <c r="E242">
        <v>1831</v>
      </c>
      <c r="F242">
        <v>0.64</v>
      </c>
      <c r="G242">
        <v>7</v>
      </c>
      <c r="H242" t="s">
        <v>195</v>
      </c>
      <c r="I242" t="s">
        <v>197</v>
      </c>
      <c r="J242" t="s">
        <v>198</v>
      </c>
      <c r="K242" t="s">
        <v>210</v>
      </c>
      <c r="O242">
        <v>1</v>
      </c>
      <c r="P242" t="s">
        <v>49</v>
      </c>
      <c r="Q242" t="s">
        <v>50</v>
      </c>
      <c r="R242" t="s">
        <v>51</v>
      </c>
      <c r="S242" t="s">
        <v>52</v>
      </c>
    </row>
    <row r="243" spans="1:19" x14ac:dyDescent="0.25">
      <c r="A243" t="s">
        <v>561</v>
      </c>
      <c r="B243">
        <v>3300032897</v>
      </c>
      <c r="C243" t="s">
        <v>143</v>
      </c>
      <c r="D243">
        <v>2</v>
      </c>
      <c r="E243">
        <v>1827</v>
      </c>
      <c r="F243">
        <v>0.64</v>
      </c>
      <c r="G243">
        <v>10</v>
      </c>
      <c r="P243" t="s">
        <v>49</v>
      </c>
      <c r="Q243" t="s">
        <v>50</v>
      </c>
      <c r="R243" t="s">
        <v>51</v>
      </c>
      <c r="S243" t="s">
        <v>52</v>
      </c>
    </row>
    <row r="244" spans="1:19" x14ac:dyDescent="0.25">
      <c r="A244" t="s">
        <v>248</v>
      </c>
      <c r="B244">
        <v>3300032770</v>
      </c>
      <c r="C244" t="s">
        <v>41</v>
      </c>
      <c r="D244">
        <v>3</v>
      </c>
      <c r="E244">
        <v>1826</v>
      </c>
      <c r="F244">
        <v>0.69</v>
      </c>
      <c r="G244">
        <v>6</v>
      </c>
      <c r="P244" t="s">
        <v>49</v>
      </c>
      <c r="Q244" t="s">
        <v>50</v>
      </c>
      <c r="R244" t="s">
        <v>51</v>
      </c>
      <c r="S244" t="s">
        <v>52</v>
      </c>
    </row>
    <row r="245" spans="1:19" x14ac:dyDescent="0.25">
      <c r="A245" t="s">
        <v>562</v>
      </c>
      <c r="B245">
        <v>3300032897</v>
      </c>
      <c r="C245" t="s">
        <v>143</v>
      </c>
      <c r="D245">
        <v>3</v>
      </c>
      <c r="E245">
        <v>1825</v>
      </c>
      <c r="F245">
        <v>0.56000000000000005</v>
      </c>
      <c r="G245">
        <v>9</v>
      </c>
      <c r="H245" t="s">
        <v>195</v>
      </c>
      <c r="O245">
        <v>0.67</v>
      </c>
      <c r="P245" t="s">
        <v>49</v>
      </c>
      <c r="Q245" t="s">
        <v>50</v>
      </c>
      <c r="R245" t="s">
        <v>51</v>
      </c>
      <c r="S245" t="s">
        <v>52</v>
      </c>
    </row>
    <row r="246" spans="1:19" x14ac:dyDescent="0.25">
      <c r="A246" t="s">
        <v>663</v>
      </c>
      <c r="B246">
        <v>3300033158</v>
      </c>
      <c r="C246" t="s">
        <v>189</v>
      </c>
      <c r="D246">
        <v>2</v>
      </c>
      <c r="E246">
        <v>1798</v>
      </c>
      <c r="F246">
        <v>0.66</v>
      </c>
      <c r="G246">
        <v>14</v>
      </c>
      <c r="P246" t="s">
        <v>49</v>
      </c>
      <c r="Q246" t="s">
        <v>50</v>
      </c>
      <c r="R246" t="s">
        <v>51</v>
      </c>
      <c r="S246" t="s">
        <v>52</v>
      </c>
    </row>
    <row r="247" spans="1:19" x14ac:dyDescent="0.25">
      <c r="A247" t="s">
        <v>515</v>
      </c>
      <c r="B247">
        <v>3300032895</v>
      </c>
      <c r="C247" t="s">
        <v>512</v>
      </c>
      <c r="D247">
        <v>3</v>
      </c>
      <c r="E247">
        <v>1796</v>
      </c>
      <c r="F247">
        <v>0.57999999999999996</v>
      </c>
      <c r="G247">
        <v>6</v>
      </c>
      <c r="P247" t="s">
        <v>49</v>
      </c>
      <c r="Q247" t="s">
        <v>50</v>
      </c>
      <c r="R247" t="s">
        <v>51</v>
      </c>
      <c r="S247" t="s">
        <v>52</v>
      </c>
    </row>
    <row r="248" spans="1:19" x14ac:dyDescent="0.25">
      <c r="A248" t="s">
        <v>385</v>
      </c>
      <c r="B248">
        <v>3300032829</v>
      </c>
      <c r="C248" t="s">
        <v>106</v>
      </c>
      <c r="D248">
        <v>2</v>
      </c>
      <c r="E248">
        <v>1794</v>
      </c>
      <c r="F248">
        <v>0.67</v>
      </c>
      <c r="G248">
        <v>13</v>
      </c>
      <c r="H248" t="s">
        <v>195</v>
      </c>
      <c r="I248" t="s">
        <v>197</v>
      </c>
      <c r="J248" t="s">
        <v>198</v>
      </c>
      <c r="K248" t="s">
        <v>210</v>
      </c>
      <c r="L248" t="s">
        <v>213</v>
      </c>
      <c r="M248" t="s">
        <v>213</v>
      </c>
      <c r="O248">
        <v>1</v>
      </c>
      <c r="P248" t="s">
        <v>49</v>
      </c>
      <c r="Q248" t="s">
        <v>50</v>
      </c>
      <c r="R248" t="s">
        <v>51</v>
      </c>
      <c r="S248" t="s">
        <v>52</v>
      </c>
    </row>
    <row r="249" spans="1:19" x14ac:dyDescent="0.25">
      <c r="A249" t="s">
        <v>563</v>
      </c>
      <c r="B249">
        <v>3300032897</v>
      </c>
      <c r="C249" t="s">
        <v>143</v>
      </c>
      <c r="D249">
        <v>3</v>
      </c>
      <c r="E249">
        <v>1789</v>
      </c>
      <c r="F249">
        <v>0.59</v>
      </c>
      <c r="G249">
        <v>7</v>
      </c>
      <c r="H249" t="s">
        <v>195</v>
      </c>
      <c r="I249" t="s">
        <v>217</v>
      </c>
      <c r="J249" t="s">
        <v>218</v>
      </c>
      <c r="O249">
        <v>0.67</v>
      </c>
      <c r="P249" t="s">
        <v>49</v>
      </c>
      <c r="Q249" t="s">
        <v>50</v>
      </c>
      <c r="R249" t="s">
        <v>51</v>
      </c>
      <c r="S249" t="s">
        <v>52</v>
      </c>
    </row>
    <row r="250" spans="1:19" x14ac:dyDescent="0.25">
      <c r="A250" t="s">
        <v>298</v>
      </c>
      <c r="B250">
        <v>3300032783</v>
      </c>
      <c r="C250" t="s">
        <v>71</v>
      </c>
      <c r="D250">
        <v>2</v>
      </c>
      <c r="E250">
        <v>1788</v>
      </c>
      <c r="F250">
        <v>0.56999999999999995</v>
      </c>
      <c r="G250">
        <v>6</v>
      </c>
      <c r="H250" t="s">
        <v>195</v>
      </c>
      <c r="I250" t="s">
        <v>217</v>
      </c>
      <c r="J250" t="s">
        <v>218</v>
      </c>
      <c r="O250">
        <v>1</v>
      </c>
      <c r="P250" t="s">
        <v>49</v>
      </c>
      <c r="Q250" t="s">
        <v>50</v>
      </c>
      <c r="R250" t="s">
        <v>51</v>
      </c>
      <c r="S250" t="s">
        <v>52</v>
      </c>
    </row>
    <row r="251" spans="1:19" x14ac:dyDescent="0.25">
      <c r="A251" t="s">
        <v>386</v>
      </c>
      <c r="B251">
        <v>3300032829</v>
      </c>
      <c r="C251" t="s">
        <v>106</v>
      </c>
      <c r="D251">
        <v>2</v>
      </c>
      <c r="E251">
        <v>1774</v>
      </c>
      <c r="F251">
        <v>0.61</v>
      </c>
      <c r="G251">
        <v>12</v>
      </c>
      <c r="H251" t="s">
        <v>195</v>
      </c>
      <c r="O251">
        <v>1</v>
      </c>
      <c r="P251" t="s">
        <v>49</v>
      </c>
      <c r="Q251" t="s">
        <v>50</v>
      </c>
      <c r="R251" t="s">
        <v>51</v>
      </c>
      <c r="S251" t="s">
        <v>52</v>
      </c>
    </row>
    <row r="252" spans="1:19" x14ac:dyDescent="0.25">
      <c r="A252" t="s">
        <v>483</v>
      </c>
      <c r="B252">
        <v>3300032893</v>
      </c>
      <c r="C252" t="s">
        <v>135</v>
      </c>
      <c r="D252">
        <v>2</v>
      </c>
      <c r="E252">
        <v>1759</v>
      </c>
      <c r="F252">
        <v>0.56000000000000005</v>
      </c>
      <c r="G252">
        <v>8</v>
      </c>
      <c r="H252" t="s">
        <v>195</v>
      </c>
      <c r="I252" t="s">
        <v>217</v>
      </c>
      <c r="J252" t="s">
        <v>218</v>
      </c>
      <c r="O252">
        <v>1</v>
      </c>
      <c r="P252" t="s">
        <v>49</v>
      </c>
      <c r="Q252" t="s">
        <v>50</v>
      </c>
      <c r="R252" t="s">
        <v>51</v>
      </c>
      <c r="S252" t="s">
        <v>52</v>
      </c>
    </row>
    <row r="253" spans="1:19" x14ac:dyDescent="0.25">
      <c r="A253" t="s">
        <v>636</v>
      </c>
      <c r="B253">
        <v>3300033004</v>
      </c>
      <c r="C253" t="s">
        <v>172</v>
      </c>
      <c r="D253">
        <v>3</v>
      </c>
      <c r="E253">
        <v>1757</v>
      </c>
      <c r="F253">
        <v>0.52</v>
      </c>
      <c r="G253">
        <v>9</v>
      </c>
      <c r="P253" t="s">
        <v>49</v>
      </c>
      <c r="Q253" t="s">
        <v>50</v>
      </c>
      <c r="R253" t="s">
        <v>51</v>
      </c>
      <c r="S253" t="s">
        <v>52</v>
      </c>
    </row>
    <row r="254" spans="1:19" x14ac:dyDescent="0.25">
      <c r="A254" t="s">
        <v>299</v>
      </c>
      <c r="B254">
        <v>3300032783</v>
      </c>
      <c r="C254" t="s">
        <v>71</v>
      </c>
      <c r="D254">
        <v>5</v>
      </c>
      <c r="E254">
        <v>1755</v>
      </c>
      <c r="F254">
        <v>0.67</v>
      </c>
      <c r="G254">
        <v>5</v>
      </c>
      <c r="P254" t="s">
        <v>49</v>
      </c>
      <c r="Q254" t="s">
        <v>50</v>
      </c>
      <c r="R254" t="s">
        <v>51</v>
      </c>
      <c r="S254" t="s">
        <v>52</v>
      </c>
    </row>
    <row r="255" spans="1:19" x14ac:dyDescent="0.25">
      <c r="A255" t="s">
        <v>328</v>
      </c>
      <c r="B255">
        <v>3300032805</v>
      </c>
      <c r="C255" t="s">
        <v>88</v>
      </c>
      <c r="D255">
        <v>2</v>
      </c>
      <c r="E255">
        <v>1754</v>
      </c>
      <c r="F255">
        <v>0.62</v>
      </c>
      <c r="G255">
        <v>13</v>
      </c>
      <c r="P255" t="s">
        <v>49</v>
      </c>
      <c r="Q255" t="s">
        <v>50</v>
      </c>
      <c r="R255" t="s">
        <v>51</v>
      </c>
      <c r="S255" t="s">
        <v>52</v>
      </c>
    </row>
    <row r="256" spans="1:19" x14ac:dyDescent="0.25">
      <c r="A256" t="s">
        <v>516</v>
      </c>
      <c r="B256">
        <v>3300032895</v>
      </c>
      <c r="C256" t="s">
        <v>512</v>
      </c>
      <c r="D256">
        <v>2</v>
      </c>
      <c r="E256">
        <v>1754</v>
      </c>
      <c r="F256">
        <v>0.6</v>
      </c>
      <c r="G256">
        <v>10</v>
      </c>
      <c r="P256" t="s">
        <v>49</v>
      </c>
      <c r="Q256" t="s">
        <v>50</v>
      </c>
      <c r="R256" t="s">
        <v>51</v>
      </c>
      <c r="S256" t="s">
        <v>52</v>
      </c>
    </row>
    <row r="257" spans="1:19" x14ac:dyDescent="0.25">
      <c r="A257" t="s">
        <v>604</v>
      </c>
      <c r="B257">
        <v>3300032955</v>
      </c>
      <c r="C257" t="s">
        <v>602</v>
      </c>
      <c r="D257">
        <v>2</v>
      </c>
      <c r="E257">
        <v>1736</v>
      </c>
      <c r="F257">
        <v>0.67</v>
      </c>
      <c r="G257">
        <v>8</v>
      </c>
      <c r="H257" t="s">
        <v>195</v>
      </c>
      <c r="O257">
        <v>1</v>
      </c>
      <c r="P257" t="s">
        <v>49</v>
      </c>
      <c r="Q257" t="s">
        <v>50</v>
      </c>
      <c r="R257" t="s">
        <v>51</v>
      </c>
      <c r="S257" t="s">
        <v>52</v>
      </c>
    </row>
    <row r="258" spans="1:19" x14ac:dyDescent="0.25">
      <c r="A258" t="s">
        <v>387</v>
      </c>
      <c r="B258">
        <v>3300032829</v>
      </c>
      <c r="C258" t="s">
        <v>106</v>
      </c>
      <c r="D258">
        <v>3</v>
      </c>
      <c r="E258">
        <v>1735</v>
      </c>
      <c r="F258">
        <v>0.62</v>
      </c>
      <c r="G258">
        <v>19</v>
      </c>
      <c r="H258" t="s">
        <v>195</v>
      </c>
      <c r="I258" t="s">
        <v>197</v>
      </c>
      <c r="J258" t="s">
        <v>223</v>
      </c>
      <c r="K258" t="s">
        <v>224</v>
      </c>
      <c r="L258" t="s">
        <v>225</v>
      </c>
      <c r="M258" t="s">
        <v>226</v>
      </c>
      <c r="O258">
        <v>0.67</v>
      </c>
      <c r="P258" t="s">
        <v>49</v>
      </c>
      <c r="Q258" t="s">
        <v>50</v>
      </c>
      <c r="R258" t="s">
        <v>51</v>
      </c>
      <c r="S258" t="s">
        <v>52</v>
      </c>
    </row>
    <row r="259" spans="1:19" x14ac:dyDescent="0.25">
      <c r="A259" t="s">
        <v>637</v>
      </c>
      <c r="B259">
        <v>3300033004</v>
      </c>
      <c r="C259" t="s">
        <v>172</v>
      </c>
      <c r="D259">
        <v>2</v>
      </c>
      <c r="E259">
        <v>1729</v>
      </c>
      <c r="F259">
        <v>0.57999999999999996</v>
      </c>
      <c r="G259">
        <v>10</v>
      </c>
      <c r="P259" t="s">
        <v>49</v>
      </c>
      <c r="Q259" t="s">
        <v>50</v>
      </c>
      <c r="R259" t="s">
        <v>51</v>
      </c>
      <c r="S259" t="s">
        <v>52</v>
      </c>
    </row>
    <row r="260" spans="1:19" x14ac:dyDescent="0.25">
      <c r="A260" t="s">
        <v>300</v>
      </c>
      <c r="B260">
        <v>3300032783</v>
      </c>
      <c r="C260" t="s">
        <v>71</v>
      </c>
      <c r="D260">
        <v>3</v>
      </c>
      <c r="E260">
        <v>1728</v>
      </c>
      <c r="F260">
        <v>0.47</v>
      </c>
      <c r="G260">
        <v>7</v>
      </c>
      <c r="H260" t="s">
        <v>195</v>
      </c>
      <c r="I260" t="s">
        <v>232</v>
      </c>
      <c r="J260" t="s">
        <v>233</v>
      </c>
      <c r="K260" t="s">
        <v>234</v>
      </c>
      <c r="L260" t="s">
        <v>235</v>
      </c>
      <c r="O260">
        <v>0.67</v>
      </c>
      <c r="P260" t="s">
        <v>49</v>
      </c>
      <c r="Q260" t="s">
        <v>50</v>
      </c>
      <c r="R260" t="s">
        <v>51</v>
      </c>
      <c r="S260" t="s">
        <v>52</v>
      </c>
    </row>
    <row r="261" spans="1:19" x14ac:dyDescent="0.25">
      <c r="A261" t="s">
        <v>329</v>
      </c>
      <c r="B261">
        <v>3300032805</v>
      </c>
      <c r="C261" t="s">
        <v>88</v>
      </c>
      <c r="D261">
        <v>2</v>
      </c>
      <c r="E261">
        <v>1724</v>
      </c>
      <c r="F261">
        <v>0.6</v>
      </c>
      <c r="G261">
        <v>10</v>
      </c>
      <c r="P261" t="s">
        <v>49</v>
      </c>
      <c r="Q261" t="s">
        <v>50</v>
      </c>
      <c r="R261" t="s">
        <v>51</v>
      </c>
      <c r="S261" t="s">
        <v>52</v>
      </c>
    </row>
    <row r="262" spans="1:19" x14ac:dyDescent="0.25">
      <c r="A262" t="s">
        <v>283</v>
      </c>
      <c r="B262">
        <v>3300032782</v>
      </c>
      <c r="C262" t="s">
        <v>60</v>
      </c>
      <c r="D262">
        <v>2</v>
      </c>
      <c r="E262">
        <v>1716</v>
      </c>
      <c r="F262">
        <v>0.55000000000000004</v>
      </c>
      <c r="G262">
        <v>10</v>
      </c>
      <c r="P262" t="s">
        <v>49</v>
      </c>
      <c r="Q262" t="s">
        <v>50</v>
      </c>
      <c r="R262" t="s">
        <v>51</v>
      </c>
      <c r="S262" t="s">
        <v>52</v>
      </c>
    </row>
    <row r="263" spans="1:19" x14ac:dyDescent="0.25">
      <c r="A263" t="s">
        <v>484</v>
      </c>
      <c r="B263">
        <v>3300032893</v>
      </c>
      <c r="C263" t="s">
        <v>135</v>
      </c>
      <c r="D263">
        <v>2</v>
      </c>
      <c r="E263">
        <v>1708</v>
      </c>
      <c r="F263">
        <v>0.53</v>
      </c>
      <c r="G263">
        <v>6</v>
      </c>
      <c r="H263" t="s">
        <v>195</v>
      </c>
      <c r="I263" t="s">
        <v>212</v>
      </c>
      <c r="J263" t="s">
        <v>213</v>
      </c>
      <c r="K263" t="s">
        <v>213</v>
      </c>
      <c r="L263" t="s">
        <v>213</v>
      </c>
      <c r="M263" t="s">
        <v>213</v>
      </c>
      <c r="N263" t="s">
        <v>213</v>
      </c>
      <c r="O263">
        <v>1</v>
      </c>
      <c r="P263" t="s">
        <v>49</v>
      </c>
      <c r="Q263" t="s">
        <v>50</v>
      </c>
      <c r="R263" t="s">
        <v>51</v>
      </c>
      <c r="S263" t="s">
        <v>52</v>
      </c>
    </row>
    <row r="264" spans="1:19" x14ac:dyDescent="0.25">
      <c r="A264" t="s">
        <v>485</v>
      </c>
      <c r="B264">
        <v>3300032893</v>
      </c>
      <c r="C264" t="s">
        <v>135</v>
      </c>
      <c r="D264">
        <v>2</v>
      </c>
      <c r="E264">
        <v>1708</v>
      </c>
      <c r="F264">
        <v>0.59</v>
      </c>
      <c r="G264">
        <v>7</v>
      </c>
      <c r="H264" t="s">
        <v>195</v>
      </c>
      <c r="I264" t="s">
        <v>217</v>
      </c>
      <c r="J264" t="s">
        <v>218</v>
      </c>
      <c r="O264">
        <v>1</v>
      </c>
      <c r="P264" t="s">
        <v>49</v>
      </c>
      <c r="Q264" t="s">
        <v>50</v>
      </c>
      <c r="R264" t="s">
        <v>51</v>
      </c>
      <c r="S264" t="s">
        <v>52</v>
      </c>
    </row>
    <row r="265" spans="1:19" x14ac:dyDescent="0.25">
      <c r="A265" t="s">
        <v>638</v>
      </c>
      <c r="B265">
        <v>3300033004</v>
      </c>
      <c r="C265" t="s">
        <v>172</v>
      </c>
      <c r="D265">
        <v>2</v>
      </c>
      <c r="E265">
        <v>1708</v>
      </c>
      <c r="F265">
        <v>0.71</v>
      </c>
      <c r="G265">
        <v>7</v>
      </c>
      <c r="H265" t="s">
        <v>195</v>
      </c>
      <c r="O265">
        <v>1</v>
      </c>
      <c r="P265" t="s">
        <v>49</v>
      </c>
      <c r="Q265" t="s">
        <v>50</v>
      </c>
      <c r="R265" t="s">
        <v>51</v>
      </c>
      <c r="S265" t="s">
        <v>52</v>
      </c>
    </row>
    <row r="266" spans="1:19" x14ac:dyDescent="0.25">
      <c r="A266" t="s">
        <v>439</v>
      </c>
      <c r="B266">
        <v>3300032892</v>
      </c>
      <c r="C266" t="s">
        <v>130</v>
      </c>
      <c r="D266">
        <v>3</v>
      </c>
      <c r="E266">
        <v>1707</v>
      </c>
      <c r="F266">
        <v>0.57999999999999996</v>
      </c>
      <c r="G266">
        <v>12</v>
      </c>
      <c r="H266" t="s">
        <v>195</v>
      </c>
      <c r="I266" t="s">
        <v>217</v>
      </c>
      <c r="J266" t="s">
        <v>218</v>
      </c>
      <c r="K266" t="s">
        <v>219</v>
      </c>
      <c r="L266" t="s">
        <v>220</v>
      </c>
      <c r="O266">
        <v>0.67</v>
      </c>
      <c r="P266" t="s">
        <v>49</v>
      </c>
      <c r="Q266" t="s">
        <v>50</v>
      </c>
      <c r="R266" t="s">
        <v>51</v>
      </c>
      <c r="S266" t="s">
        <v>52</v>
      </c>
    </row>
    <row r="267" spans="1:19" x14ac:dyDescent="0.25">
      <c r="A267" t="s">
        <v>388</v>
      </c>
      <c r="B267">
        <v>3300032829</v>
      </c>
      <c r="C267" t="s">
        <v>106</v>
      </c>
      <c r="D267">
        <v>2</v>
      </c>
      <c r="E267">
        <v>1704</v>
      </c>
      <c r="F267">
        <v>0.65</v>
      </c>
      <c r="G267">
        <v>10</v>
      </c>
      <c r="H267" t="s">
        <v>195</v>
      </c>
      <c r="I267" t="s">
        <v>197</v>
      </c>
      <c r="J267" t="s">
        <v>356</v>
      </c>
      <c r="K267" t="s">
        <v>357</v>
      </c>
      <c r="L267" t="s">
        <v>358</v>
      </c>
      <c r="O267">
        <v>1</v>
      </c>
      <c r="P267" t="s">
        <v>49</v>
      </c>
      <c r="Q267" t="s">
        <v>50</v>
      </c>
      <c r="R267" t="s">
        <v>51</v>
      </c>
      <c r="S267" t="s">
        <v>52</v>
      </c>
    </row>
    <row r="268" spans="1:19" x14ac:dyDescent="0.25">
      <c r="A268" t="s">
        <v>249</v>
      </c>
      <c r="B268">
        <v>3300032770</v>
      </c>
      <c r="C268" t="s">
        <v>41</v>
      </c>
      <c r="D268">
        <v>2</v>
      </c>
      <c r="E268">
        <v>1690</v>
      </c>
      <c r="F268">
        <v>0.67</v>
      </c>
      <c r="G268">
        <v>7</v>
      </c>
      <c r="P268" t="s">
        <v>49</v>
      </c>
      <c r="Q268" t="s">
        <v>50</v>
      </c>
      <c r="R268" t="s">
        <v>51</v>
      </c>
      <c r="S268" t="s">
        <v>52</v>
      </c>
    </row>
    <row r="269" spans="1:19" x14ac:dyDescent="0.25">
      <c r="A269" t="s">
        <v>440</v>
      </c>
      <c r="B269">
        <v>3300032892</v>
      </c>
      <c r="C269" t="s">
        <v>130</v>
      </c>
      <c r="D269">
        <v>2</v>
      </c>
      <c r="E269">
        <v>1686</v>
      </c>
      <c r="F269">
        <v>0.65</v>
      </c>
      <c r="G269">
        <v>10</v>
      </c>
      <c r="H269" t="s">
        <v>195</v>
      </c>
      <c r="I269" t="s">
        <v>197</v>
      </c>
      <c r="J269" t="s">
        <v>198</v>
      </c>
      <c r="O269">
        <v>1</v>
      </c>
      <c r="P269" t="s">
        <v>49</v>
      </c>
      <c r="Q269" t="s">
        <v>50</v>
      </c>
      <c r="R269" t="s">
        <v>51</v>
      </c>
      <c r="S269" t="s">
        <v>52</v>
      </c>
    </row>
    <row r="270" spans="1:19" x14ac:dyDescent="0.25">
      <c r="A270" t="s">
        <v>441</v>
      </c>
      <c r="B270">
        <v>3300032892</v>
      </c>
      <c r="C270" t="s">
        <v>130</v>
      </c>
      <c r="D270">
        <v>2</v>
      </c>
      <c r="E270">
        <v>1682</v>
      </c>
      <c r="F270">
        <v>0.57999999999999996</v>
      </c>
      <c r="G270">
        <v>7</v>
      </c>
      <c r="H270" t="s">
        <v>195</v>
      </c>
      <c r="I270" t="s">
        <v>217</v>
      </c>
      <c r="J270" t="s">
        <v>218</v>
      </c>
      <c r="O270">
        <v>1</v>
      </c>
      <c r="P270" t="s">
        <v>49</v>
      </c>
      <c r="Q270" t="s">
        <v>50</v>
      </c>
      <c r="R270" t="s">
        <v>51</v>
      </c>
      <c r="S270" t="s">
        <v>52</v>
      </c>
    </row>
    <row r="271" spans="1:19" x14ac:dyDescent="0.25">
      <c r="A271" t="s">
        <v>486</v>
      </c>
      <c r="B271">
        <v>3300032893</v>
      </c>
      <c r="C271" t="s">
        <v>135</v>
      </c>
      <c r="D271">
        <v>3</v>
      </c>
      <c r="E271">
        <v>1681</v>
      </c>
      <c r="F271">
        <v>0.61</v>
      </c>
      <c r="G271">
        <v>13</v>
      </c>
      <c r="H271" t="s">
        <v>195</v>
      </c>
      <c r="I271" t="s">
        <v>197</v>
      </c>
      <c r="J271" t="s">
        <v>267</v>
      </c>
      <c r="O271">
        <v>0.67</v>
      </c>
      <c r="P271" t="s">
        <v>49</v>
      </c>
      <c r="Q271" t="s">
        <v>50</v>
      </c>
      <c r="R271" t="s">
        <v>51</v>
      </c>
      <c r="S271" t="s">
        <v>52</v>
      </c>
    </row>
    <row r="272" spans="1:19" x14ac:dyDescent="0.25">
      <c r="A272" t="s">
        <v>487</v>
      </c>
      <c r="B272">
        <v>3300032893</v>
      </c>
      <c r="C272" t="s">
        <v>135</v>
      </c>
      <c r="D272">
        <v>2</v>
      </c>
      <c r="E272">
        <v>1673</v>
      </c>
      <c r="F272">
        <v>0.6</v>
      </c>
      <c r="G272">
        <v>6</v>
      </c>
      <c r="H272" t="s">
        <v>195</v>
      </c>
      <c r="O272">
        <v>1</v>
      </c>
      <c r="P272" t="s">
        <v>49</v>
      </c>
      <c r="Q272" t="s">
        <v>50</v>
      </c>
      <c r="R272" t="s">
        <v>51</v>
      </c>
      <c r="S272" t="s">
        <v>52</v>
      </c>
    </row>
    <row r="273" spans="1:19" x14ac:dyDescent="0.25">
      <c r="A273" t="s">
        <v>250</v>
      </c>
      <c r="B273">
        <v>3300032770</v>
      </c>
      <c r="C273" t="s">
        <v>41</v>
      </c>
      <c r="D273">
        <v>3</v>
      </c>
      <c r="E273">
        <v>1672</v>
      </c>
      <c r="F273">
        <v>0.56999999999999995</v>
      </c>
      <c r="G273">
        <v>5</v>
      </c>
      <c r="H273" t="s">
        <v>195</v>
      </c>
      <c r="I273" t="s">
        <v>197</v>
      </c>
      <c r="J273" t="s">
        <v>198</v>
      </c>
      <c r="K273" t="s">
        <v>205</v>
      </c>
      <c r="L273" t="s">
        <v>206</v>
      </c>
      <c r="M273" t="s">
        <v>207</v>
      </c>
      <c r="N273" t="s">
        <v>208</v>
      </c>
      <c r="O273">
        <v>0.67</v>
      </c>
      <c r="P273" t="s">
        <v>49</v>
      </c>
      <c r="Q273" t="s">
        <v>50</v>
      </c>
      <c r="R273" t="s">
        <v>51</v>
      </c>
      <c r="S273" t="s">
        <v>52</v>
      </c>
    </row>
    <row r="274" spans="1:19" x14ac:dyDescent="0.25">
      <c r="A274" t="s">
        <v>488</v>
      </c>
      <c r="B274">
        <v>3300032893</v>
      </c>
      <c r="C274" t="s">
        <v>135</v>
      </c>
      <c r="D274">
        <v>4</v>
      </c>
      <c r="E274">
        <v>1671</v>
      </c>
      <c r="F274">
        <v>0.61</v>
      </c>
      <c r="G274">
        <v>5</v>
      </c>
      <c r="P274" t="s">
        <v>49</v>
      </c>
      <c r="Q274" t="s">
        <v>50</v>
      </c>
      <c r="R274" t="s">
        <v>51</v>
      </c>
      <c r="S274" t="s">
        <v>52</v>
      </c>
    </row>
    <row r="275" spans="1:19" x14ac:dyDescent="0.25">
      <c r="A275" t="s">
        <v>389</v>
      </c>
      <c r="B275">
        <v>3300032829</v>
      </c>
      <c r="C275" t="s">
        <v>106</v>
      </c>
      <c r="D275">
        <v>2</v>
      </c>
      <c r="E275">
        <v>1663</v>
      </c>
      <c r="F275">
        <v>0.64</v>
      </c>
      <c r="G275">
        <v>14</v>
      </c>
      <c r="H275" t="s">
        <v>195</v>
      </c>
      <c r="I275" t="s">
        <v>197</v>
      </c>
      <c r="J275" t="s">
        <v>223</v>
      </c>
      <c r="O275">
        <v>1</v>
      </c>
      <c r="P275" t="s">
        <v>49</v>
      </c>
      <c r="Q275" t="s">
        <v>50</v>
      </c>
      <c r="R275" t="s">
        <v>51</v>
      </c>
      <c r="S275" t="s">
        <v>52</v>
      </c>
    </row>
    <row r="276" spans="1:19" x14ac:dyDescent="0.25">
      <c r="A276" t="s">
        <v>301</v>
      </c>
      <c r="B276">
        <v>3300032783</v>
      </c>
      <c r="C276" t="s">
        <v>71</v>
      </c>
      <c r="D276">
        <v>2</v>
      </c>
      <c r="E276">
        <v>1656</v>
      </c>
      <c r="F276">
        <v>0.61</v>
      </c>
      <c r="G276">
        <v>11</v>
      </c>
      <c r="H276" t="s">
        <v>195</v>
      </c>
      <c r="I276" t="s">
        <v>217</v>
      </c>
      <c r="J276" t="s">
        <v>218</v>
      </c>
      <c r="K276" t="s">
        <v>219</v>
      </c>
      <c r="O276">
        <v>1</v>
      </c>
      <c r="P276" t="s">
        <v>49</v>
      </c>
      <c r="Q276" t="s">
        <v>50</v>
      </c>
      <c r="R276" t="s">
        <v>51</v>
      </c>
      <c r="S276" t="s">
        <v>52</v>
      </c>
    </row>
    <row r="277" spans="1:19" x14ac:dyDescent="0.25">
      <c r="A277" t="s">
        <v>564</v>
      </c>
      <c r="B277">
        <v>3300032897</v>
      </c>
      <c r="C277" t="s">
        <v>143</v>
      </c>
      <c r="D277">
        <v>2</v>
      </c>
      <c r="E277">
        <v>1651</v>
      </c>
      <c r="F277">
        <v>0.63</v>
      </c>
      <c r="G277">
        <v>6</v>
      </c>
      <c r="P277" t="s">
        <v>49</v>
      </c>
      <c r="Q277" t="s">
        <v>50</v>
      </c>
      <c r="R277" t="s">
        <v>51</v>
      </c>
      <c r="S277" t="s">
        <v>52</v>
      </c>
    </row>
    <row r="278" spans="1:19" x14ac:dyDescent="0.25">
      <c r="A278" t="s">
        <v>442</v>
      </c>
      <c r="B278">
        <v>3300032892</v>
      </c>
      <c r="C278" t="s">
        <v>130</v>
      </c>
      <c r="D278">
        <v>2</v>
      </c>
      <c r="E278">
        <v>1650</v>
      </c>
      <c r="F278">
        <v>0.6</v>
      </c>
      <c r="G278">
        <v>11</v>
      </c>
      <c r="P278" t="s">
        <v>49</v>
      </c>
      <c r="Q278" t="s">
        <v>50</v>
      </c>
      <c r="R278" t="s">
        <v>51</v>
      </c>
      <c r="S278" t="s">
        <v>52</v>
      </c>
    </row>
    <row r="279" spans="1:19" x14ac:dyDescent="0.25">
      <c r="A279" t="s">
        <v>489</v>
      </c>
      <c r="B279">
        <v>3300032893</v>
      </c>
      <c r="C279" t="s">
        <v>135</v>
      </c>
      <c r="D279">
        <v>2</v>
      </c>
      <c r="E279">
        <v>1646</v>
      </c>
      <c r="F279">
        <v>0.6</v>
      </c>
      <c r="G279">
        <v>9</v>
      </c>
      <c r="H279" t="s">
        <v>195</v>
      </c>
      <c r="I279" t="s">
        <v>217</v>
      </c>
      <c r="J279" t="s">
        <v>218</v>
      </c>
      <c r="O279">
        <v>1</v>
      </c>
      <c r="P279" t="s">
        <v>49</v>
      </c>
      <c r="Q279" t="s">
        <v>50</v>
      </c>
      <c r="R279" t="s">
        <v>51</v>
      </c>
      <c r="S279" t="s">
        <v>52</v>
      </c>
    </row>
    <row r="280" spans="1:19" x14ac:dyDescent="0.25">
      <c r="A280" t="s">
        <v>664</v>
      </c>
      <c r="B280">
        <v>3300033158</v>
      </c>
      <c r="C280" t="s">
        <v>189</v>
      </c>
      <c r="D280">
        <v>2</v>
      </c>
      <c r="E280">
        <v>1641</v>
      </c>
      <c r="F280">
        <v>0.63</v>
      </c>
      <c r="G280">
        <v>6</v>
      </c>
      <c r="P280" t="s">
        <v>49</v>
      </c>
      <c r="Q280" t="s">
        <v>50</v>
      </c>
      <c r="R280" t="s">
        <v>51</v>
      </c>
      <c r="S280" t="s">
        <v>52</v>
      </c>
    </row>
    <row r="281" spans="1:19" x14ac:dyDescent="0.25">
      <c r="A281" t="s">
        <v>597</v>
      </c>
      <c r="B281">
        <v>3300032954</v>
      </c>
      <c r="C281" t="s">
        <v>592</v>
      </c>
      <c r="D281">
        <v>2</v>
      </c>
      <c r="E281">
        <v>1624</v>
      </c>
      <c r="F281">
        <v>0.67</v>
      </c>
      <c r="G281">
        <v>7</v>
      </c>
      <c r="H281" t="s">
        <v>195</v>
      </c>
      <c r="I281" t="s">
        <v>217</v>
      </c>
      <c r="J281" t="s">
        <v>218</v>
      </c>
      <c r="O281">
        <v>1</v>
      </c>
      <c r="P281" t="s">
        <v>49</v>
      </c>
      <c r="Q281" t="s">
        <v>50</v>
      </c>
      <c r="R281" t="s">
        <v>51</v>
      </c>
      <c r="S281" t="s">
        <v>52</v>
      </c>
    </row>
    <row r="282" spans="1:19" x14ac:dyDescent="0.25">
      <c r="A282" t="s">
        <v>302</v>
      </c>
      <c r="B282">
        <v>3300032783</v>
      </c>
      <c r="C282" t="s">
        <v>71</v>
      </c>
      <c r="D282">
        <v>2</v>
      </c>
      <c r="E282">
        <v>1616</v>
      </c>
      <c r="F282">
        <v>0.56000000000000005</v>
      </c>
      <c r="G282">
        <v>6</v>
      </c>
      <c r="H282" t="s">
        <v>195</v>
      </c>
      <c r="I282" t="s">
        <v>217</v>
      </c>
      <c r="J282" t="s">
        <v>218</v>
      </c>
      <c r="K282" t="s">
        <v>303</v>
      </c>
      <c r="L282" t="s">
        <v>304</v>
      </c>
      <c r="O282">
        <v>1</v>
      </c>
      <c r="P282" t="s">
        <v>49</v>
      </c>
      <c r="Q282" t="s">
        <v>50</v>
      </c>
      <c r="R282" t="s">
        <v>51</v>
      </c>
      <c r="S282" t="s">
        <v>52</v>
      </c>
    </row>
    <row r="283" spans="1:19" x14ac:dyDescent="0.25">
      <c r="A283" t="s">
        <v>251</v>
      </c>
      <c r="B283">
        <v>3300032770</v>
      </c>
      <c r="C283" t="s">
        <v>41</v>
      </c>
      <c r="D283">
        <v>2</v>
      </c>
      <c r="E283">
        <v>1609</v>
      </c>
      <c r="F283">
        <v>0.66</v>
      </c>
      <c r="G283">
        <v>6</v>
      </c>
      <c r="H283" t="s">
        <v>195</v>
      </c>
      <c r="I283" t="s">
        <v>197</v>
      </c>
      <c r="J283" t="s">
        <v>198</v>
      </c>
      <c r="K283" t="s">
        <v>210</v>
      </c>
      <c r="O283">
        <v>1</v>
      </c>
      <c r="P283" t="s">
        <v>49</v>
      </c>
      <c r="Q283" t="s">
        <v>50</v>
      </c>
      <c r="R283" t="s">
        <v>51</v>
      </c>
      <c r="S283" t="s">
        <v>52</v>
      </c>
    </row>
    <row r="284" spans="1:19" x14ac:dyDescent="0.25">
      <c r="A284" t="s">
        <v>490</v>
      </c>
      <c r="B284">
        <v>3300032893</v>
      </c>
      <c r="C284" t="s">
        <v>135</v>
      </c>
      <c r="D284">
        <v>2</v>
      </c>
      <c r="E284">
        <v>1608</v>
      </c>
      <c r="F284">
        <v>0.56000000000000005</v>
      </c>
      <c r="G284">
        <v>12</v>
      </c>
      <c r="H284" t="s">
        <v>195</v>
      </c>
      <c r="I284" t="s">
        <v>217</v>
      </c>
      <c r="J284" t="s">
        <v>218</v>
      </c>
      <c r="O284">
        <v>1</v>
      </c>
      <c r="P284" t="s">
        <v>49</v>
      </c>
      <c r="Q284" t="s">
        <v>50</v>
      </c>
      <c r="R284" t="s">
        <v>51</v>
      </c>
      <c r="S284" t="s">
        <v>52</v>
      </c>
    </row>
    <row r="285" spans="1:19" x14ac:dyDescent="0.25">
      <c r="A285" t="s">
        <v>330</v>
      </c>
      <c r="B285">
        <v>3300032805</v>
      </c>
      <c r="C285" t="s">
        <v>88</v>
      </c>
      <c r="D285">
        <v>2</v>
      </c>
      <c r="E285">
        <v>1601</v>
      </c>
      <c r="F285">
        <v>0.61</v>
      </c>
      <c r="G285">
        <v>8</v>
      </c>
      <c r="P285" t="s">
        <v>49</v>
      </c>
      <c r="Q285" t="s">
        <v>50</v>
      </c>
      <c r="R285" t="s">
        <v>51</v>
      </c>
      <c r="S285" t="s">
        <v>52</v>
      </c>
    </row>
    <row r="286" spans="1:19" x14ac:dyDescent="0.25">
      <c r="A286" t="s">
        <v>491</v>
      </c>
      <c r="B286">
        <v>3300032893</v>
      </c>
      <c r="C286" t="s">
        <v>135</v>
      </c>
      <c r="D286">
        <v>2</v>
      </c>
      <c r="E286">
        <v>1595</v>
      </c>
      <c r="F286">
        <v>0.6</v>
      </c>
      <c r="G286">
        <v>7</v>
      </c>
      <c r="P286" t="s">
        <v>49</v>
      </c>
      <c r="Q286" t="s">
        <v>50</v>
      </c>
      <c r="R286" t="s">
        <v>51</v>
      </c>
      <c r="S286" t="s">
        <v>52</v>
      </c>
    </row>
    <row r="287" spans="1:19" x14ac:dyDescent="0.25">
      <c r="A287" t="s">
        <v>443</v>
      </c>
      <c r="B287">
        <v>3300032892</v>
      </c>
      <c r="C287" t="s">
        <v>130</v>
      </c>
      <c r="D287">
        <v>2</v>
      </c>
      <c r="E287">
        <v>1584</v>
      </c>
      <c r="F287">
        <v>0.62</v>
      </c>
      <c r="G287">
        <v>14</v>
      </c>
      <c r="H287" t="s">
        <v>195</v>
      </c>
      <c r="O287">
        <v>1</v>
      </c>
      <c r="P287" t="s">
        <v>49</v>
      </c>
      <c r="Q287" t="s">
        <v>50</v>
      </c>
      <c r="R287" t="s">
        <v>51</v>
      </c>
      <c r="S287" t="s">
        <v>52</v>
      </c>
    </row>
    <row r="288" spans="1:19" x14ac:dyDescent="0.25">
      <c r="A288" t="s">
        <v>565</v>
      </c>
      <c r="B288">
        <v>3300032897</v>
      </c>
      <c r="C288" t="s">
        <v>143</v>
      </c>
      <c r="D288">
        <v>2</v>
      </c>
      <c r="E288">
        <v>1579</v>
      </c>
      <c r="F288">
        <v>0.42</v>
      </c>
      <c r="G288">
        <v>6</v>
      </c>
      <c r="P288" t="s">
        <v>49</v>
      </c>
      <c r="Q288" t="s">
        <v>50</v>
      </c>
      <c r="R288" t="s">
        <v>51</v>
      </c>
      <c r="S288" t="s">
        <v>52</v>
      </c>
    </row>
    <row r="289" spans="1:19" x14ac:dyDescent="0.25">
      <c r="A289" t="s">
        <v>444</v>
      </c>
      <c r="B289">
        <v>3300032892</v>
      </c>
      <c r="C289" t="s">
        <v>130</v>
      </c>
      <c r="D289">
        <v>2</v>
      </c>
      <c r="E289">
        <v>1563</v>
      </c>
      <c r="F289">
        <v>0.57999999999999996</v>
      </c>
      <c r="G289">
        <v>8</v>
      </c>
      <c r="P289" t="s">
        <v>49</v>
      </c>
      <c r="Q289" t="s">
        <v>50</v>
      </c>
      <c r="R289" t="s">
        <v>51</v>
      </c>
      <c r="S289" t="s">
        <v>52</v>
      </c>
    </row>
    <row r="290" spans="1:19" x14ac:dyDescent="0.25">
      <c r="A290" t="s">
        <v>492</v>
      </c>
      <c r="B290">
        <v>3300032893</v>
      </c>
      <c r="C290" t="s">
        <v>135</v>
      </c>
      <c r="D290">
        <v>3</v>
      </c>
      <c r="E290">
        <v>1558</v>
      </c>
      <c r="F290">
        <v>0.62</v>
      </c>
      <c r="G290">
        <v>12</v>
      </c>
      <c r="H290" t="s">
        <v>195</v>
      </c>
      <c r="I290" t="s">
        <v>197</v>
      </c>
      <c r="J290" t="s">
        <v>223</v>
      </c>
      <c r="K290" t="s">
        <v>493</v>
      </c>
      <c r="L290" t="s">
        <v>494</v>
      </c>
      <c r="M290" t="s">
        <v>495</v>
      </c>
      <c r="N290" t="s">
        <v>496</v>
      </c>
      <c r="O290">
        <v>0.67</v>
      </c>
      <c r="P290" t="s">
        <v>49</v>
      </c>
      <c r="Q290" t="s">
        <v>50</v>
      </c>
      <c r="R290" t="s">
        <v>51</v>
      </c>
      <c r="S290" t="s">
        <v>52</v>
      </c>
    </row>
    <row r="291" spans="1:19" x14ac:dyDescent="0.25">
      <c r="A291" t="s">
        <v>345</v>
      </c>
      <c r="B291">
        <v>3300032828</v>
      </c>
      <c r="C291" t="s">
        <v>92</v>
      </c>
      <c r="D291">
        <v>2</v>
      </c>
      <c r="E291">
        <v>1555</v>
      </c>
      <c r="F291">
        <v>0.7</v>
      </c>
      <c r="G291">
        <v>10</v>
      </c>
      <c r="H291" t="s">
        <v>195</v>
      </c>
      <c r="O291">
        <v>1</v>
      </c>
      <c r="P291" t="s">
        <v>49</v>
      </c>
      <c r="Q291" t="s">
        <v>50</v>
      </c>
      <c r="R291" t="s">
        <v>51</v>
      </c>
      <c r="S291" t="s">
        <v>52</v>
      </c>
    </row>
    <row r="292" spans="1:19" x14ac:dyDescent="0.25">
      <c r="A292" t="s">
        <v>390</v>
      </c>
      <c r="B292">
        <v>3300032829</v>
      </c>
      <c r="C292" t="s">
        <v>106</v>
      </c>
      <c r="D292">
        <v>2</v>
      </c>
      <c r="E292">
        <v>1548</v>
      </c>
      <c r="F292">
        <v>0.52</v>
      </c>
      <c r="G292">
        <v>6</v>
      </c>
      <c r="H292" t="s">
        <v>195</v>
      </c>
      <c r="I292" t="s">
        <v>212</v>
      </c>
      <c r="J292" t="s">
        <v>213</v>
      </c>
      <c r="K292" t="s">
        <v>213</v>
      </c>
      <c r="L292" t="s">
        <v>213</v>
      </c>
      <c r="M292" t="s">
        <v>213</v>
      </c>
      <c r="N292" t="s">
        <v>213</v>
      </c>
      <c r="O292">
        <v>1</v>
      </c>
      <c r="P292" t="s">
        <v>49</v>
      </c>
      <c r="Q292" t="s">
        <v>50</v>
      </c>
      <c r="R292" t="s">
        <v>51</v>
      </c>
      <c r="S292" t="s">
        <v>52</v>
      </c>
    </row>
    <row r="293" spans="1:19" x14ac:dyDescent="0.25">
      <c r="A293" t="s">
        <v>445</v>
      </c>
      <c r="B293">
        <v>3300032892</v>
      </c>
      <c r="C293" t="s">
        <v>130</v>
      </c>
      <c r="D293">
        <v>2</v>
      </c>
      <c r="E293">
        <v>1538</v>
      </c>
      <c r="F293">
        <v>0.62</v>
      </c>
      <c r="G293">
        <v>8</v>
      </c>
      <c r="P293" t="s">
        <v>49</v>
      </c>
      <c r="Q293" t="s">
        <v>50</v>
      </c>
      <c r="R293" t="s">
        <v>51</v>
      </c>
      <c r="S293" t="s">
        <v>52</v>
      </c>
    </row>
    <row r="294" spans="1:19" x14ac:dyDescent="0.25">
      <c r="A294" t="s">
        <v>305</v>
      </c>
      <c r="B294">
        <v>3300032783</v>
      </c>
      <c r="C294" t="s">
        <v>71</v>
      </c>
      <c r="D294">
        <v>2</v>
      </c>
      <c r="E294">
        <v>1537</v>
      </c>
      <c r="F294">
        <v>0.52</v>
      </c>
      <c r="G294">
        <v>8</v>
      </c>
      <c r="P294" t="s">
        <v>49</v>
      </c>
      <c r="Q294" t="s">
        <v>50</v>
      </c>
      <c r="R294" t="s">
        <v>51</v>
      </c>
      <c r="S294" t="s">
        <v>52</v>
      </c>
    </row>
    <row r="295" spans="1:19" x14ac:dyDescent="0.25">
      <c r="A295" t="s">
        <v>639</v>
      </c>
      <c r="B295">
        <v>3300033004</v>
      </c>
      <c r="C295" t="s">
        <v>172</v>
      </c>
      <c r="D295">
        <v>2</v>
      </c>
      <c r="E295">
        <v>1515</v>
      </c>
      <c r="F295">
        <v>0.66</v>
      </c>
      <c r="G295">
        <v>49</v>
      </c>
      <c r="H295" t="s">
        <v>195</v>
      </c>
      <c r="I295" t="s">
        <v>197</v>
      </c>
      <c r="J295" t="s">
        <v>198</v>
      </c>
      <c r="K295" t="s">
        <v>210</v>
      </c>
      <c r="L295" t="s">
        <v>243</v>
      </c>
      <c r="M295" t="s">
        <v>244</v>
      </c>
      <c r="N295" t="s">
        <v>245</v>
      </c>
      <c r="O295">
        <v>1</v>
      </c>
      <c r="P295" t="s">
        <v>49</v>
      </c>
      <c r="Q295" t="s">
        <v>50</v>
      </c>
      <c r="R295" t="s">
        <v>51</v>
      </c>
      <c r="S295" t="s">
        <v>52</v>
      </c>
    </row>
    <row r="296" spans="1:19" x14ac:dyDescent="0.25">
      <c r="A296" t="s">
        <v>331</v>
      </c>
      <c r="B296">
        <v>3300032805</v>
      </c>
      <c r="C296" t="s">
        <v>88</v>
      </c>
      <c r="D296">
        <v>2</v>
      </c>
      <c r="E296">
        <v>1487</v>
      </c>
      <c r="F296">
        <v>0.63</v>
      </c>
      <c r="G296">
        <v>9</v>
      </c>
      <c r="H296" t="s">
        <v>195</v>
      </c>
      <c r="I296" t="s">
        <v>217</v>
      </c>
      <c r="J296" t="s">
        <v>218</v>
      </c>
      <c r="O296">
        <v>1</v>
      </c>
      <c r="P296" t="s">
        <v>49</v>
      </c>
      <c r="Q296" t="s">
        <v>50</v>
      </c>
      <c r="R296" t="s">
        <v>51</v>
      </c>
      <c r="S296" t="s">
        <v>52</v>
      </c>
    </row>
    <row r="297" spans="1:19" x14ac:dyDescent="0.25">
      <c r="A297" t="s">
        <v>446</v>
      </c>
      <c r="B297">
        <v>3300032892</v>
      </c>
      <c r="C297" t="s">
        <v>130</v>
      </c>
      <c r="D297">
        <v>3</v>
      </c>
      <c r="E297">
        <v>1482</v>
      </c>
      <c r="F297">
        <v>0.56000000000000005</v>
      </c>
      <c r="G297">
        <v>11</v>
      </c>
      <c r="H297" t="s">
        <v>195</v>
      </c>
      <c r="I297" t="s">
        <v>217</v>
      </c>
      <c r="J297" t="s">
        <v>218</v>
      </c>
      <c r="O297">
        <v>0.67</v>
      </c>
      <c r="P297" t="s">
        <v>49</v>
      </c>
      <c r="Q297" t="s">
        <v>50</v>
      </c>
      <c r="R297" t="s">
        <v>51</v>
      </c>
      <c r="S297" t="s">
        <v>52</v>
      </c>
    </row>
    <row r="298" spans="1:19" x14ac:dyDescent="0.25">
      <c r="A298" t="s">
        <v>447</v>
      </c>
      <c r="B298">
        <v>3300032892</v>
      </c>
      <c r="C298" t="s">
        <v>130</v>
      </c>
      <c r="D298">
        <v>2</v>
      </c>
      <c r="E298">
        <v>1477</v>
      </c>
      <c r="F298">
        <v>0.56000000000000005</v>
      </c>
      <c r="G298">
        <v>16</v>
      </c>
      <c r="H298" t="s">
        <v>195</v>
      </c>
      <c r="I298" t="s">
        <v>197</v>
      </c>
      <c r="J298" t="s">
        <v>267</v>
      </c>
      <c r="K298" t="s">
        <v>268</v>
      </c>
      <c r="L298" t="s">
        <v>269</v>
      </c>
      <c r="M298" t="s">
        <v>448</v>
      </c>
      <c r="N298" t="s">
        <v>449</v>
      </c>
      <c r="O298">
        <v>1</v>
      </c>
      <c r="P298" t="s">
        <v>49</v>
      </c>
      <c r="Q298" t="s">
        <v>50</v>
      </c>
      <c r="R298" t="s">
        <v>51</v>
      </c>
      <c r="S298" t="s">
        <v>52</v>
      </c>
    </row>
    <row r="299" spans="1:19" x14ac:dyDescent="0.25">
      <c r="A299" t="s">
        <v>566</v>
      </c>
      <c r="B299">
        <v>3300032897</v>
      </c>
      <c r="C299" t="s">
        <v>143</v>
      </c>
      <c r="D299">
        <v>2</v>
      </c>
      <c r="E299">
        <v>1472</v>
      </c>
      <c r="F299">
        <v>0.66</v>
      </c>
      <c r="G299">
        <v>11</v>
      </c>
      <c r="P299" t="s">
        <v>49</v>
      </c>
      <c r="Q299" t="s">
        <v>50</v>
      </c>
      <c r="R299" t="s">
        <v>51</v>
      </c>
      <c r="S299" t="s">
        <v>52</v>
      </c>
    </row>
    <row r="300" spans="1:19" x14ac:dyDescent="0.25">
      <c r="A300" t="s">
        <v>391</v>
      </c>
      <c r="B300">
        <v>3300032829</v>
      </c>
      <c r="C300" t="s">
        <v>106</v>
      </c>
      <c r="D300">
        <v>2</v>
      </c>
      <c r="E300">
        <v>1470</v>
      </c>
      <c r="F300">
        <v>0.59</v>
      </c>
      <c r="G300">
        <v>7</v>
      </c>
      <c r="H300" t="s">
        <v>195</v>
      </c>
      <c r="I300" t="s">
        <v>197</v>
      </c>
      <c r="J300" t="s">
        <v>267</v>
      </c>
      <c r="K300" t="s">
        <v>268</v>
      </c>
      <c r="L300" t="s">
        <v>392</v>
      </c>
      <c r="M300" t="s">
        <v>393</v>
      </c>
      <c r="N300" t="s">
        <v>394</v>
      </c>
      <c r="O300">
        <v>1</v>
      </c>
      <c r="P300" t="s">
        <v>49</v>
      </c>
      <c r="Q300" t="s">
        <v>50</v>
      </c>
      <c r="R300" t="s">
        <v>51</v>
      </c>
      <c r="S300" t="s">
        <v>52</v>
      </c>
    </row>
    <row r="301" spans="1:19" x14ac:dyDescent="0.25">
      <c r="A301" t="s">
        <v>284</v>
      </c>
      <c r="B301">
        <v>3300032782</v>
      </c>
      <c r="C301" t="s">
        <v>60</v>
      </c>
      <c r="D301">
        <v>3</v>
      </c>
      <c r="E301">
        <v>1432</v>
      </c>
      <c r="F301">
        <v>0.62</v>
      </c>
      <c r="G301">
        <v>9</v>
      </c>
      <c r="H301" t="s">
        <v>195</v>
      </c>
      <c r="I301" t="s">
        <v>217</v>
      </c>
      <c r="J301" t="s">
        <v>218</v>
      </c>
      <c r="O301">
        <v>0.67</v>
      </c>
      <c r="P301" t="s">
        <v>49</v>
      </c>
      <c r="Q301" t="s">
        <v>50</v>
      </c>
      <c r="R301" t="s">
        <v>51</v>
      </c>
      <c r="S301" t="s">
        <v>52</v>
      </c>
    </row>
    <row r="302" spans="1:19" x14ac:dyDescent="0.25">
      <c r="A302" t="s">
        <v>567</v>
      </c>
      <c r="B302">
        <v>3300032897</v>
      </c>
      <c r="C302" t="s">
        <v>143</v>
      </c>
      <c r="D302">
        <v>2</v>
      </c>
      <c r="E302">
        <v>1400</v>
      </c>
      <c r="F302">
        <v>0.64</v>
      </c>
      <c r="G302">
        <v>7</v>
      </c>
      <c r="P302" t="s">
        <v>49</v>
      </c>
      <c r="Q302" t="s">
        <v>50</v>
      </c>
      <c r="R302" t="s">
        <v>51</v>
      </c>
      <c r="S302" t="s">
        <v>52</v>
      </c>
    </row>
    <row r="303" spans="1:19" x14ac:dyDescent="0.25">
      <c r="A303" t="s">
        <v>568</v>
      </c>
      <c r="B303">
        <v>3300032897</v>
      </c>
      <c r="C303" t="s">
        <v>143</v>
      </c>
      <c r="D303">
        <v>2</v>
      </c>
      <c r="E303">
        <v>1399</v>
      </c>
      <c r="F303">
        <v>0.64</v>
      </c>
      <c r="G303">
        <v>13</v>
      </c>
      <c r="H303" t="s">
        <v>195</v>
      </c>
      <c r="I303" t="s">
        <v>197</v>
      </c>
      <c r="J303" t="s">
        <v>198</v>
      </c>
      <c r="O303">
        <v>1</v>
      </c>
      <c r="P303" t="s">
        <v>49</v>
      </c>
      <c r="Q303" t="s">
        <v>50</v>
      </c>
      <c r="R303" t="s">
        <v>51</v>
      </c>
      <c r="S303" t="s">
        <v>52</v>
      </c>
    </row>
    <row r="304" spans="1:19" x14ac:dyDescent="0.25">
      <c r="A304" t="s">
        <v>605</v>
      </c>
      <c r="B304">
        <v>3300032955</v>
      </c>
      <c r="C304" t="s">
        <v>602</v>
      </c>
      <c r="D304">
        <v>2</v>
      </c>
      <c r="E304">
        <v>1394</v>
      </c>
      <c r="F304">
        <v>0.71</v>
      </c>
      <c r="G304">
        <v>6</v>
      </c>
      <c r="H304" t="s">
        <v>195</v>
      </c>
      <c r="O304">
        <v>1</v>
      </c>
      <c r="P304" t="s">
        <v>49</v>
      </c>
      <c r="Q304" t="s">
        <v>50</v>
      </c>
      <c r="R304" t="s">
        <v>51</v>
      </c>
      <c r="S304" t="s">
        <v>52</v>
      </c>
    </row>
    <row r="305" spans="1:19" x14ac:dyDescent="0.25">
      <c r="A305" t="s">
        <v>497</v>
      </c>
      <c r="B305">
        <v>3300032893</v>
      </c>
      <c r="C305" t="s">
        <v>135</v>
      </c>
      <c r="D305">
        <v>4</v>
      </c>
      <c r="E305">
        <v>1385</v>
      </c>
      <c r="F305">
        <v>0.53</v>
      </c>
      <c r="G305">
        <v>5</v>
      </c>
      <c r="P305" t="s">
        <v>49</v>
      </c>
      <c r="Q305" t="s">
        <v>50</v>
      </c>
      <c r="R305" t="s">
        <v>51</v>
      </c>
      <c r="S305" t="s">
        <v>52</v>
      </c>
    </row>
    <row r="306" spans="1:19" x14ac:dyDescent="0.25">
      <c r="A306" t="s">
        <v>517</v>
      </c>
      <c r="B306">
        <v>3300032895</v>
      </c>
      <c r="C306" t="s">
        <v>512</v>
      </c>
      <c r="D306">
        <v>2</v>
      </c>
      <c r="E306">
        <v>1377</v>
      </c>
      <c r="F306">
        <v>0.64</v>
      </c>
      <c r="G306">
        <v>4</v>
      </c>
      <c r="H306" t="s">
        <v>195</v>
      </c>
      <c r="O306">
        <v>1</v>
      </c>
      <c r="P306" t="s">
        <v>49</v>
      </c>
      <c r="Q306" t="s">
        <v>50</v>
      </c>
      <c r="R306" t="s">
        <v>51</v>
      </c>
      <c r="S306" t="s">
        <v>52</v>
      </c>
    </row>
    <row r="307" spans="1:19" x14ac:dyDescent="0.25">
      <c r="A307" t="s">
        <v>665</v>
      </c>
      <c r="B307">
        <v>3300033158</v>
      </c>
      <c r="C307" t="s">
        <v>189</v>
      </c>
      <c r="D307">
        <v>3</v>
      </c>
      <c r="E307">
        <v>1372</v>
      </c>
      <c r="F307">
        <v>0.59</v>
      </c>
      <c r="G307">
        <v>10</v>
      </c>
      <c r="H307" t="s">
        <v>195</v>
      </c>
      <c r="O307">
        <v>1</v>
      </c>
      <c r="P307" t="s">
        <v>49</v>
      </c>
      <c r="Q307" t="s">
        <v>50</v>
      </c>
      <c r="R307" t="s">
        <v>51</v>
      </c>
      <c r="S307" t="s">
        <v>52</v>
      </c>
    </row>
    <row r="308" spans="1:19" x14ac:dyDescent="0.25">
      <c r="A308" t="s">
        <v>346</v>
      </c>
      <c r="B308">
        <v>3300032828</v>
      </c>
      <c r="C308" t="s">
        <v>92</v>
      </c>
      <c r="D308">
        <v>2</v>
      </c>
      <c r="E308">
        <v>1370</v>
      </c>
      <c r="F308">
        <v>0.63</v>
      </c>
      <c r="G308">
        <v>18</v>
      </c>
      <c r="H308" t="s">
        <v>195</v>
      </c>
      <c r="I308" t="s">
        <v>217</v>
      </c>
      <c r="J308" t="s">
        <v>218</v>
      </c>
      <c r="K308" t="s">
        <v>219</v>
      </c>
      <c r="O308">
        <v>1</v>
      </c>
      <c r="P308" t="s">
        <v>49</v>
      </c>
      <c r="Q308" t="s">
        <v>50</v>
      </c>
      <c r="R308" t="s">
        <v>51</v>
      </c>
      <c r="S308" t="s">
        <v>52</v>
      </c>
    </row>
    <row r="309" spans="1:19" x14ac:dyDescent="0.25">
      <c r="A309" t="s">
        <v>395</v>
      </c>
      <c r="B309">
        <v>3300032829</v>
      </c>
      <c r="C309" t="s">
        <v>106</v>
      </c>
      <c r="D309">
        <v>2</v>
      </c>
      <c r="E309">
        <v>1369</v>
      </c>
      <c r="F309">
        <v>0.6</v>
      </c>
      <c r="G309">
        <v>15</v>
      </c>
      <c r="H309" t="s">
        <v>195</v>
      </c>
      <c r="I309" t="s">
        <v>197</v>
      </c>
      <c r="J309" t="s">
        <v>267</v>
      </c>
      <c r="K309" t="s">
        <v>268</v>
      </c>
      <c r="L309" t="s">
        <v>392</v>
      </c>
      <c r="M309" t="s">
        <v>393</v>
      </c>
      <c r="N309" t="s">
        <v>394</v>
      </c>
      <c r="O309">
        <v>1</v>
      </c>
      <c r="P309" t="s">
        <v>49</v>
      </c>
      <c r="Q309" t="s">
        <v>50</v>
      </c>
      <c r="R309" t="s">
        <v>51</v>
      </c>
      <c r="S309" t="s">
        <v>52</v>
      </c>
    </row>
    <row r="310" spans="1:19" x14ac:dyDescent="0.25">
      <c r="A310" t="s">
        <v>252</v>
      </c>
      <c r="B310">
        <v>3300032770</v>
      </c>
      <c r="C310" t="s">
        <v>41</v>
      </c>
      <c r="D310">
        <v>2</v>
      </c>
      <c r="E310">
        <v>1368</v>
      </c>
      <c r="F310">
        <v>0.6</v>
      </c>
      <c r="G310">
        <v>6</v>
      </c>
      <c r="P310" t="s">
        <v>49</v>
      </c>
      <c r="Q310" t="s">
        <v>50</v>
      </c>
      <c r="R310" t="s">
        <v>51</v>
      </c>
      <c r="S310" t="s">
        <v>52</v>
      </c>
    </row>
    <row r="311" spans="1:19" x14ac:dyDescent="0.25">
      <c r="A311" t="s">
        <v>253</v>
      </c>
      <c r="B311">
        <v>3300032770</v>
      </c>
      <c r="C311" t="s">
        <v>41</v>
      </c>
      <c r="D311">
        <v>2</v>
      </c>
      <c r="E311">
        <v>1364</v>
      </c>
      <c r="F311">
        <v>0.62</v>
      </c>
      <c r="G311">
        <v>8</v>
      </c>
      <c r="H311" t="s">
        <v>195</v>
      </c>
      <c r="O311">
        <v>1</v>
      </c>
      <c r="P311" t="s">
        <v>49</v>
      </c>
      <c r="Q311" t="s">
        <v>50</v>
      </c>
      <c r="R311" t="s">
        <v>51</v>
      </c>
      <c r="S311" t="s">
        <v>52</v>
      </c>
    </row>
    <row r="312" spans="1:19" x14ac:dyDescent="0.25">
      <c r="A312" t="s">
        <v>396</v>
      </c>
      <c r="B312">
        <v>3300032829</v>
      </c>
      <c r="C312" t="s">
        <v>106</v>
      </c>
      <c r="D312">
        <v>2</v>
      </c>
      <c r="E312">
        <v>1362</v>
      </c>
      <c r="F312">
        <v>0.65</v>
      </c>
      <c r="G312">
        <v>7</v>
      </c>
      <c r="H312" t="s">
        <v>195</v>
      </c>
      <c r="O312">
        <v>1</v>
      </c>
      <c r="P312" t="s">
        <v>49</v>
      </c>
      <c r="Q312" t="s">
        <v>50</v>
      </c>
      <c r="R312" t="s">
        <v>51</v>
      </c>
      <c r="S312" t="s">
        <v>52</v>
      </c>
    </row>
    <row r="313" spans="1:19" x14ac:dyDescent="0.25">
      <c r="A313" t="s">
        <v>498</v>
      </c>
      <c r="B313">
        <v>3300032893</v>
      </c>
      <c r="C313" t="s">
        <v>135</v>
      </c>
      <c r="D313">
        <v>2</v>
      </c>
      <c r="E313">
        <v>1357</v>
      </c>
      <c r="F313">
        <v>0.51</v>
      </c>
      <c r="G313">
        <v>9</v>
      </c>
      <c r="H313" t="s">
        <v>195</v>
      </c>
      <c r="I313" t="s">
        <v>232</v>
      </c>
      <c r="J313" t="s">
        <v>233</v>
      </c>
      <c r="K313" t="s">
        <v>234</v>
      </c>
      <c r="L313" t="s">
        <v>235</v>
      </c>
      <c r="M313" t="s">
        <v>258</v>
      </c>
      <c r="O313">
        <v>1</v>
      </c>
      <c r="P313" t="s">
        <v>49</v>
      </c>
      <c r="Q313" t="s">
        <v>50</v>
      </c>
      <c r="R313" t="s">
        <v>51</v>
      </c>
      <c r="S313" t="s">
        <v>52</v>
      </c>
    </row>
    <row r="314" spans="1:19" x14ac:dyDescent="0.25">
      <c r="A314" t="s">
        <v>254</v>
      </c>
      <c r="B314">
        <v>3300032770</v>
      </c>
      <c r="C314" t="s">
        <v>41</v>
      </c>
      <c r="D314">
        <v>2</v>
      </c>
      <c r="E314">
        <v>1350</v>
      </c>
      <c r="F314">
        <v>0.51</v>
      </c>
      <c r="G314">
        <v>9</v>
      </c>
      <c r="P314" t="s">
        <v>49</v>
      </c>
      <c r="Q314" t="s">
        <v>50</v>
      </c>
      <c r="R314" t="s">
        <v>51</v>
      </c>
      <c r="S314" t="s">
        <v>52</v>
      </c>
    </row>
    <row r="315" spans="1:19" x14ac:dyDescent="0.25">
      <c r="A315" t="s">
        <v>499</v>
      </c>
      <c r="B315">
        <v>3300032893</v>
      </c>
      <c r="C315" t="s">
        <v>135</v>
      </c>
      <c r="D315">
        <v>2</v>
      </c>
      <c r="E315">
        <v>1343</v>
      </c>
      <c r="F315">
        <v>0.67</v>
      </c>
      <c r="G315">
        <v>8</v>
      </c>
      <c r="P315" t="s">
        <v>49</v>
      </c>
      <c r="Q315" t="s">
        <v>50</v>
      </c>
      <c r="R315" t="s">
        <v>51</v>
      </c>
      <c r="S315" t="s">
        <v>52</v>
      </c>
    </row>
    <row r="316" spans="1:19" x14ac:dyDescent="0.25">
      <c r="A316" t="s">
        <v>306</v>
      </c>
      <c r="B316">
        <v>3300032783</v>
      </c>
      <c r="C316" t="s">
        <v>71</v>
      </c>
      <c r="D316">
        <v>2</v>
      </c>
      <c r="E316">
        <v>1340</v>
      </c>
      <c r="F316">
        <v>0.62</v>
      </c>
      <c r="G316">
        <v>15</v>
      </c>
      <c r="H316" t="s">
        <v>195</v>
      </c>
      <c r="I316" t="s">
        <v>197</v>
      </c>
      <c r="J316" t="s">
        <v>267</v>
      </c>
      <c r="O316">
        <v>1</v>
      </c>
      <c r="P316" t="s">
        <v>49</v>
      </c>
      <c r="Q316" t="s">
        <v>50</v>
      </c>
      <c r="R316" t="s">
        <v>51</v>
      </c>
      <c r="S316" t="s">
        <v>52</v>
      </c>
    </row>
    <row r="317" spans="1:19" x14ac:dyDescent="0.25">
      <c r="A317" t="s">
        <v>640</v>
      </c>
      <c r="B317">
        <v>3300033004</v>
      </c>
      <c r="C317" t="s">
        <v>172</v>
      </c>
      <c r="D317">
        <v>2</v>
      </c>
      <c r="E317">
        <v>1338</v>
      </c>
      <c r="F317">
        <v>0.57999999999999996</v>
      </c>
      <c r="G317">
        <v>10</v>
      </c>
      <c r="P317" t="s">
        <v>49</v>
      </c>
      <c r="Q317" t="s">
        <v>50</v>
      </c>
      <c r="R317" t="s">
        <v>51</v>
      </c>
      <c r="S317" t="s">
        <v>52</v>
      </c>
    </row>
    <row r="318" spans="1:19" x14ac:dyDescent="0.25">
      <c r="A318" t="s">
        <v>500</v>
      </c>
      <c r="B318">
        <v>3300032893</v>
      </c>
      <c r="C318" t="s">
        <v>135</v>
      </c>
      <c r="D318">
        <v>2</v>
      </c>
      <c r="E318">
        <v>1336</v>
      </c>
      <c r="F318">
        <v>0.61</v>
      </c>
      <c r="G318">
        <v>6</v>
      </c>
      <c r="H318" t="s">
        <v>195</v>
      </c>
      <c r="I318" t="s">
        <v>197</v>
      </c>
      <c r="J318" t="s">
        <v>267</v>
      </c>
      <c r="K318" t="s">
        <v>268</v>
      </c>
      <c r="L318" t="s">
        <v>392</v>
      </c>
      <c r="M318" t="s">
        <v>393</v>
      </c>
      <c r="N318" t="s">
        <v>394</v>
      </c>
      <c r="O318">
        <v>1</v>
      </c>
      <c r="P318" t="s">
        <v>49</v>
      </c>
      <c r="Q318" t="s">
        <v>50</v>
      </c>
      <c r="R318" t="s">
        <v>51</v>
      </c>
      <c r="S318" t="s">
        <v>52</v>
      </c>
    </row>
    <row r="319" spans="1:19" x14ac:dyDescent="0.25">
      <c r="A319" t="s">
        <v>501</v>
      </c>
      <c r="B319">
        <v>3300032893</v>
      </c>
      <c r="C319" t="s">
        <v>135</v>
      </c>
      <c r="D319">
        <v>3</v>
      </c>
      <c r="E319">
        <v>1331</v>
      </c>
      <c r="F319">
        <v>0.65</v>
      </c>
      <c r="G319">
        <v>7</v>
      </c>
      <c r="P319" t="s">
        <v>49</v>
      </c>
      <c r="Q319" t="s">
        <v>50</v>
      </c>
      <c r="R319" t="s">
        <v>51</v>
      </c>
      <c r="S319" t="s">
        <v>52</v>
      </c>
    </row>
    <row r="320" spans="1:19" x14ac:dyDescent="0.25">
      <c r="A320" t="s">
        <v>589</v>
      </c>
      <c r="B320">
        <v>3300032898</v>
      </c>
      <c r="C320" t="s">
        <v>585</v>
      </c>
      <c r="D320">
        <v>2</v>
      </c>
      <c r="E320">
        <v>1326</v>
      </c>
      <c r="F320">
        <v>0.61</v>
      </c>
      <c r="G320">
        <v>7</v>
      </c>
      <c r="P320" t="s">
        <v>49</v>
      </c>
      <c r="Q320" t="s">
        <v>50</v>
      </c>
      <c r="R320" t="s">
        <v>51</v>
      </c>
      <c r="S320" t="s">
        <v>52</v>
      </c>
    </row>
    <row r="321" spans="1:19" x14ac:dyDescent="0.25">
      <c r="A321" t="s">
        <v>569</v>
      </c>
      <c r="B321">
        <v>3300032897</v>
      </c>
      <c r="C321" t="s">
        <v>143</v>
      </c>
      <c r="D321">
        <v>2</v>
      </c>
      <c r="E321">
        <v>1316</v>
      </c>
      <c r="F321">
        <v>0.61</v>
      </c>
      <c r="G321">
        <v>14</v>
      </c>
      <c r="H321" t="s">
        <v>195</v>
      </c>
      <c r="O321">
        <v>1</v>
      </c>
      <c r="P321" t="s">
        <v>49</v>
      </c>
      <c r="Q321" t="s">
        <v>50</v>
      </c>
      <c r="R321" t="s">
        <v>51</v>
      </c>
      <c r="S321" t="s">
        <v>52</v>
      </c>
    </row>
    <row r="322" spans="1:19" x14ac:dyDescent="0.25">
      <c r="A322" t="s">
        <v>450</v>
      </c>
      <c r="B322">
        <v>3300032892</v>
      </c>
      <c r="C322" t="s">
        <v>130</v>
      </c>
      <c r="D322">
        <v>2</v>
      </c>
      <c r="E322">
        <v>1289</v>
      </c>
      <c r="F322">
        <v>0.64</v>
      </c>
      <c r="G322">
        <v>7</v>
      </c>
      <c r="P322" t="s">
        <v>49</v>
      </c>
      <c r="Q322" t="s">
        <v>50</v>
      </c>
      <c r="R322" t="s">
        <v>51</v>
      </c>
      <c r="S322" t="s">
        <v>52</v>
      </c>
    </row>
    <row r="323" spans="1:19" x14ac:dyDescent="0.25">
      <c r="A323" t="s">
        <v>666</v>
      </c>
      <c r="B323">
        <v>3300033158</v>
      </c>
      <c r="C323" t="s">
        <v>189</v>
      </c>
      <c r="D323">
        <v>2</v>
      </c>
      <c r="E323">
        <v>1280</v>
      </c>
      <c r="F323">
        <v>0.6</v>
      </c>
      <c r="G323">
        <v>7</v>
      </c>
      <c r="H323" t="s">
        <v>195</v>
      </c>
      <c r="O323">
        <v>1</v>
      </c>
      <c r="P323" t="s">
        <v>49</v>
      </c>
      <c r="Q323" t="s">
        <v>50</v>
      </c>
      <c r="R323" t="s">
        <v>51</v>
      </c>
      <c r="S323" t="s">
        <v>52</v>
      </c>
    </row>
    <row r="324" spans="1:19" x14ac:dyDescent="0.25">
      <c r="A324" t="s">
        <v>332</v>
      </c>
      <c r="B324">
        <v>3300032805</v>
      </c>
      <c r="C324" t="s">
        <v>88</v>
      </c>
      <c r="D324">
        <v>2</v>
      </c>
      <c r="E324">
        <v>1269</v>
      </c>
      <c r="F324">
        <v>0.62</v>
      </c>
      <c r="G324">
        <v>7</v>
      </c>
      <c r="P324" t="s">
        <v>49</v>
      </c>
      <c r="Q324" t="s">
        <v>50</v>
      </c>
      <c r="R324" t="s">
        <v>51</v>
      </c>
      <c r="S324" t="s">
        <v>52</v>
      </c>
    </row>
    <row r="325" spans="1:19" x14ac:dyDescent="0.25">
      <c r="A325" t="s">
        <v>502</v>
      </c>
      <c r="B325">
        <v>3300032893</v>
      </c>
      <c r="C325" t="s">
        <v>135</v>
      </c>
      <c r="D325">
        <v>2</v>
      </c>
      <c r="E325">
        <v>1268</v>
      </c>
      <c r="F325">
        <v>0.65</v>
      </c>
      <c r="G325">
        <v>7</v>
      </c>
      <c r="P325" t="s">
        <v>49</v>
      </c>
      <c r="Q325" t="s">
        <v>50</v>
      </c>
      <c r="R325" t="s">
        <v>51</v>
      </c>
      <c r="S325" t="s">
        <v>52</v>
      </c>
    </row>
    <row r="326" spans="1:19" x14ac:dyDescent="0.25">
      <c r="A326" t="s">
        <v>397</v>
      </c>
      <c r="B326">
        <v>3300032829</v>
      </c>
      <c r="C326" t="s">
        <v>106</v>
      </c>
      <c r="D326">
        <v>3</v>
      </c>
      <c r="E326">
        <v>1266</v>
      </c>
      <c r="F326">
        <v>0.66</v>
      </c>
      <c r="G326">
        <v>6</v>
      </c>
      <c r="H326" t="s">
        <v>195</v>
      </c>
      <c r="I326" t="s">
        <v>197</v>
      </c>
      <c r="J326" t="s">
        <v>198</v>
      </c>
      <c r="K326" t="s">
        <v>205</v>
      </c>
      <c r="L326" t="s">
        <v>398</v>
      </c>
      <c r="M326" t="s">
        <v>399</v>
      </c>
      <c r="N326" t="s">
        <v>400</v>
      </c>
      <c r="O326">
        <v>1</v>
      </c>
      <c r="P326" t="s">
        <v>49</v>
      </c>
      <c r="Q326" t="s">
        <v>50</v>
      </c>
      <c r="R326" t="s">
        <v>51</v>
      </c>
      <c r="S326" t="s">
        <v>52</v>
      </c>
    </row>
    <row r="327" spans="1:19" x14ac:dyDescent="0.25">
      <c r="A327" t="s">
        <v>570</v>
      </c>
      <c r="B327">
        <v>3300032897</v>
      </c>
      <c r="C327" t="s">
        <v>143</v>
      </c>
      <c r="D327">
        <v>2</v>
      </c>
      <c r="E327">
        <v>1255</v>
      </c>
      <c r="F327">
        <v>0.66</v>
      </c>
      <c r="G327">
        <v>7</v>
      </c>
      <c r="P327" t="s">
        <v>49</v>
      </c>
      <c r="Q327" t="s">
        <v>50</v>
      </c>
      <c r="R327" t="s">
        <v>51</v>
      </c>
      <c r="S327" t="s">
        <v>52</v>
      </c>
    </row>
    <row r="328" spans="1:19" x14ac:dyDescent="0.25">
      <c r="A328" t="s">
        <v>571</v>
      </c>
      <c r="B328">
        <v>3300032897</v>
      </c>
      <c r="C328" t="s">
        <v>143</v>
      </c>
      <c r="D328">
        <v>2</v>
      </c>
      <c r="E328">
        <v>1254</v>
      </c>
      <c r="F328">
        <v>0.57999999999999996</v>
      </c>
      <c r="G328">
        <v>13</v>
      </c>
      <c r="H328" t="s">
        <v>195</v>
      </c>
      <c r="I328" t="s">
        <v>197</v>
      </c>
      <c r="J328" t="s">
        <v>267</v>
      </c>
      <c r="K328" t="s">
        <v>268</v>
      </c>
      <c r="L328" t="s">
        <v>392</v>
      </c>
      <c r="M328" t="s">
        <v>393</v>
      </c>
      <c r="N328" t="s">
        <v>394</v>
      </c>
      <c r="O328">
        <v>1</v>
      </c>
      <c r="P328" t="s">
        <v>49</v>
      </c>
      <c r="Q328" t="s">
        <v>50</v>
      </c>
      <c r="R328" t="s">
        <v>51</v>
      </c>
      <c r="S328" t="s">
        <v>52</v>
      </c>
    </row>
    <row r="329" spans="1:19" x14ac:dyDescent="0.25">
      <c r="A329" t="s">
        <v>255</v>
      </c>
      <c r="B329">
        <v>3300032770</v>
      </c>
      <c r="C329" t="s">
        <v>41</v>
      </c>
      <c r="D329">
        <v>2</v>
      </c>
      <c r="E329">
        <v>1251</v>
      </c>
      <c r="F329">
        <v>0.57999999999999996</v>
      </c>
      <c r="G329">
        <v>7</v>
      </c>
      <c r="P329" t="s">
        <v>49</v>
      </c>
      <c r="Q329" t="s">
        <v>50</v>
      </c>
      <c r="R329" t="s">
        <v>51</v>
      </c>
      <c r="S329" t="s">
        <v>52</v>
      </c>
    </row>
    <row r="330" spans="1:19" x14ac:dyDescent="0.25">
      <c r="A330" t="s">
        <v>256</v>
      </c>
      <c r="B330">
        <v>3300032770</v>
      </c>
      <c r="C330" t="s">
        <v>41</v>
      </c>
      <c r="D330">
        <v>2</v>
      </c>
      <c r="E330">
        <v>1245</v>
      </c>
      <c r="F330">
        <v>0.54</v>
      </c>
      <c r="G330">
        <v>7</v>
      </c>
      <c r="P330" t="s">
        <v>49</v>
      </c>
      <c r="Q330" t="s">
        <v>50</v>
      </c>
      <c r="R330" t="s">
        <v>51</v>
      </c>
      <c r="S330" t="s">
        <v>52</v>
      </c>
    </row>
    <row r="331" spans="1:19" x14ac:dyDescent="0.25">
      <c r="A331" t="s">
        <v>667</v>
      </c>
      <c r="B331">
        <v>3300033158</v>
      </c>
      <c r="C331" t="s">
        <v>189</v>
      </c>
      <c r="D331">
        <v>2</v>
      </c>
      <c r="E331">
        <v>1240</v>
      </c>
      <c r="F331">
        <v>0.56000000000000005</v>
      </c>
      <c r="G331">
        <v>7</v>
      </c>
      <c r="P331" t="s">
        <v>49</v>
      </c>
      <c r="Q331" t="s">
        <v>50</v>
      </c>
      <c r="R331" t="s">
        <v>51</v>
      </c>
      <c r="S331" t="s">
        <v>52</v>
      </c>
    </row>
    <row r="332" spans="1:19" x14ac:dyDescent="0.25">
      <c r="A332" t="s">
        <v>451</v>
      </c>
      <c r="B332">
        <v>3300032892</v>
      </c>
      <c r="C332" t="s">
        <v>130</v>
      </c>
      <c r="D332">
        <v>2</v>
      </c>
      <c r="E332">
        <v>1232</v>
      </c>
      <c r="F332">
        <v>0.63</v>
      </c>
      <c r="G332">
        <v>9</v>
      </c>
      <c r="H332" t="s">
        <v>195</v>
      </c>
      <c r="O332">
        <v>1</v>
      </c>
      <c r="P332" t="s">
        <v>49</v>
      </c>
      <c r="Q332" t="s">
        <v>50</v>
      </c>
      <c r="R332" t="s">
        <v>51</v>
      </c>
      <c r="S332" t="s">
        <v>52</v>
      </c>
    </row>
    <row r="333" spans="1:19" x14ac:dyDescent="0.25">
      <c r="A333" t="s">
        <v>641</v>
      </c>
      <c r="B333">
        <v>3300033004</v>
      </c>
      <c r="C333" t="s">
        <v>172</v>
      </c>
      <c r="D333">
        <v>2</v>
      </c>
      <c r="E333">
        <v>1232</v>
      </c>
      <c r="F333">
        <v>0.59</v>
      </c>
      <c r="G333">
        <v>17</v>
      </c>
      <c r="P333" t="s">
        <v>49</v>
      </c>
      <c r="Q333" t="s">
        <v>50</v>
      </c>
      <c r="R333" t="s">
        <v>51</v>
      </c>
      <c r="S333" t="s">
        <v>52</v>
      </c>
    </row>
    <row r="334" spans="1:19" x14ac:dyDescent="0.25">
      <c r="A334" t="s">
        <v>652</v>
      </c>
      <c r="B334">
        <v>3300033134</v>
      </c>
      <c r="C334" t="s">
        <v>185</v>
      </c>
      <c r="D334">
        <v>2</v>
      </c>
      <c r="E334">
        <v>1232</v>
      </c>
      <c r="F334">
        <v>0.61</v>
      </c>
      <c r="G334">
        <v>12</v>
      </c>
      <c r="H334" t="s">
        <v>195</v>
      </c>
      <c r="O334">
        <v>1</v>
      </c>
      <c r="P334" t="s">
        <v>49</v>
      </c>
      <c r="Q334" t="s">
        <v>50</v>
      </c>
      <c r="R334" t="s">
        <v>51</v>
      </c>
      <c r="S334" t="s">
        <v>52</v>
      </c>
    </row>
    <row r="335" spans="1:19" x14ac:dyDescent="0.25">
      <c r="A335" t="s">
        <v>401</v>
      </c>
      <c r="B335">
        <v>3300032829</v>
      </c>
      <c r="C335" t="s">
        <v>106</v>
      </c>
      <c r="D335">
        <v>2</v>
      </c>
      <c r="E335">
        <v>1231</v>
      </c>
      <c r="F335">
        <v>0.67</v>
      </c>
      <c r="G335">
        <v>14</v>
      </c>
      <c r="H335" t="s">
        <v>195</v>
      </c>
      <c r="I335" t="s">
        <v>217</v>
      </c>
      <c r="J335" t="s">
        <v>218</v>
      </c>
      <c r="K335" t="s">
        <v>219</v>
      </c>
      <c r="L335" t="s">
        <v>220</v>
      </c>
      <c r="O335">
        <v>1</v>
      </c>
      <c r="P335" t="s">
        <v>49</v>
      </c>
      <c r="Q335" t="s">
        <v>50</v>
      </c>
      <c r="R335" t="s">
        <v>51</v>
      </c>
      <c r="S335" t="s">
        <v>52</v>
      </c>
    </row>
    <row r="336" spans="1:19" x14ac:dyDescent="0.25">
      <c r="A336" t="s">
        <v>668</v>
      </c>
      <c r="B336">
        <v>3300033158</v>
      </c>
      <c r="C336" t="s">
        <v>189</v>
      </c>
      <c r="D336">
        <v>2</v>
      </c>
      <c r="E336">
        <v>1229</v>
      </c>
      <c r="F336">
        <v>0.68</v>
      </c>
      <c r="G336">
        <v>7</v>
      </c>
      <c r="H336" t="s">
        <v>195</v>
      </c>
      <c r="I336" t="s">
        <v>197</v>
      </c>
      <c r="J336" t="s">
        <v>198</v>
      </c>
      <c r="K336" t="s">
        <v>210</v>
      </c>
      <c r="L336" t="s">
        <v>213</v>
      </c>
      <c r="M336" t="s">
        <v>213</v>
      </c>
      <c r="O336">
        <v>1</v>
      </c>
      <c r="P336" t="s">
        <v>49</v>
      </c>
      <c r="Q336" t="s">
        <v>50</v>
      </c>
      <c r="R336" t="s">
        <v>51</v>
      </c>
      <c r="S336" t="s">
        <v>52</v>
      </c>
    </row>
    <row r="337" spans="1:19" x14ac:dyDescent="0.25">
      <c r="A337" t="s">
        <v>333</v>
      </c>
      <c r="B337">
        <v>3300032805</v>
      </c>
      <c r="C337" t="s">
        <v>88</v>
      </c>
      <c r="D337">
        <v>2</v>
      </c>
      <c r="E337">
        <v>1220</v>
      </c>
      <c r="F337">
        <v>0.6</v>
      </c>
      <c r="G337">
        <v>8</v>
      </c>
      <c r="H337" t="s">
        <v>195</v>
      </c>
      <c r="O337">
        <v>1</v>
      </c>
      <c r="P337" t="s">
        <v>49</v>
      </c>
      <c r="Q337" t="s">
        <v>50</v>
      </c>
      <c r="R337" t="s">
        <v>51</v>
      </c>
      <c r="S337" t="s">
        <v>52</v>
      </c>
    </row>
    <row r="338" spans="1:19" x14ac:dyDescent="0.25">
      <c r="A338" t="s">
        <v>572</v>
      </c>
      <c r="B338">
        <v>3300032897</v>
      </c>
      <c r="C338" t="s">
        <v>143</v>
      </c>
      <c r="D338">
        <v>3</v>
      </c>
      <c r="E338">
        <v>1215</v>
      </c>
      <c r="F338">
        <v>0.42</v>
      </c>
      <c r="G338">
        <v>6</v>
      </c>
      <c r="P338" t="s">
        <v>49</v>
      </c>
      <c r="Q338" t="s">
        <v>50</v>
      </c>
      <c r="R338" t="s">
        <v>51</v>
      </c>
      <c r="S338" t="s">
        <v>52</v>
      </c>
    </row>
    <row r="339" spans="1:19" x14ac:dyDescent="0.25">
      <c r="A339" t="s">
        <v>606</v>
      </c>
      <c r="B339">
        <v>3300032955</v>
      </c>
      <c r="C339" t="s">
        <v>602</v>
      </c>
      <c r="D339">
        <v>2</v>
      </c>
      <c r="E339">
        <v>1215</v>
      </c>
      <c r="F339">
        <v>0.63</v>
      </c>
      <c r="G339">
        <v>19</v>
      </c>
      <c r="H339" t="s">
        <v>195</v>
      </c>
      <c r="O339">
        <v>1</v>
      </c>
      <c r="P339" t="s">
        <v>49</v>
      </c>
      <c r="Q339" t="s">
        <v>50</v>
      </c>
      <c r="R339" t="s">
        <v>51</v>
      </c>
      <c r="S339" t="s">
        <v>52</v>
      </c>
    </row>
    <row r="340" spans="1:19" x14ac:dyDescent="0.25">
      <c r="A340" t="s">
        <v>452</v>
      </c>
      <c r="B340">
        <v>3300032892</v>
      </c>
      <c r="C340" t="s">
        <v>130</v>
      </c>
      <c r="D340">
        <v>2</v>
      </c>
      <c r="E340">
        <v>1213</v>
      </c>
      <c r="F340">
        <v>0.62</v>
      </c>
      <c r="G340">
        <v>8</v>
      </c>
      <c r="H340" t="s">
        <v>195</v>
      </c>
      <c r="I340" t="s">
        <v>217</v>
      </c>
      <c r="J340" t="s">
        <v>218</v>
      </c>
      <c r="K340" t="s">
        <v>219</v>
      </c>
      <c r="L340" t="s">
        <v>220</v>
      </c>
      <c r="O340">
        <v>1</v>
      </c>
      <c r="P340" t="s">
        <v>49</v>
      </c>
      <c r="Q340" t="s">
        <v>50</v>
      </c>
      <c r="R340" t="s">
        <v>51</v>
      </c>
      <c r="S340" t="s">
        <v>52</v>
      </c>
    </row>
    <row r="341" spans="1:19" x14ac:dyDescent="0.25">
      <c r="A341" t="s">
        <v>598</v>
      </c>
      <c r="B341">
        <v>3300032954</v>
      </c>
      <c r="C341" t="s">
        <v>592</v>
      </c>
      <c r="D341">
        <v>2</v>
      </c>
      <c r="E341">
        <v>1208</v>
      </c>
      <c r="F341">
        <v>0.59</v>
      </c>
      <c r="G341">
        <v>7</v>
      </c>
      <c r="H341" t="s">
        <v>195</v>
      </c>
      <c r="I341" t="s">
        <v>217</v>
      </c>
      <c r="O341">
        <v>1</v>
      </c>
      <c r="P341" t="s">
        <v>49</v>
      </c>
      <c r="Q341" t="s">
        <v>50</v>
      </c>
      <c r="R341" t="s">
        <v>51</v>
      </c>
      <c r="S341" t="s">
        <v>52</v>
      </c>
    </row>
    <row r="342" spans="1:19" x14ac:dyDescent="0.25">
      <c r="A342" t="s">
        <v>334</v>
      </c>
      <c r="B342">
        <v>3300032805</v>
      </c>
      <c r="C342" t="s">
        <v>88</v>
      </c>
      <c r="D342">
        <v>2</v>
      </c>
      <c r="E342">
        <v>1190</v>
      </c>
      <c r="F342">
        <v>0.62</v>
      </c>
      <c r="G342">
        <v>7</v>
      </c>
      <c r="H342" t="s">
        <v>195</v>
      </c>
      <c r="I342" t="s">
        <v>217</v>
      </c>
      <c r="J342" t="s">
        <v>218</v>
      </c>
      <c r="O342">
        <v>1</v>
      </c>
      <c r="P342" t="s">
        <v>49</v>
      </c>
      <c r="Q342" t="s">
        <v>50</v>
      </c>
      <c r="R342" t="s">
        <v>51</v>
      </c>
      <c r="S342" t="s">
        <v>52</v>
      </c>
    </row>
    <row r="343" spans="1:19" x14ac:dyDescent="0.25">
      <c r="A343" t="s">
        <v>642</v>
      </c>
      <c r="B343">
        <v>3300033004</v>
      </c>
      <c r="C343" t="s">
        <v>172</v>
      </c>
      <c r="D343">
        <v>2</v>
      </c>
      <c r="E343">
        <v>1188</v>
      </c>
      <c r="F343">
        <v>0.67</v>
      </c>
      <c r="G343">
        <v>11</v>
      </c>
      <c r="H343" t="s">
        <v>195</v>
      </c>
      <c r="O343">
        <v>1</v>
      </c>
      <c r="P343" t="s">
        <v>49</v>
      </c>
      <c r="Q343" t="s">
        <v>50</v>
      </c>
      <c r="R343" t="s">
        <v>51</v>
      </c>
      <c r="S343" t="s">
        <v>52</v>
      </c>
    </row>
    <row r="344" spans="1:19" x14ac:dyDescent="0.25">
      <c r="A344" t="s">
        <v>402</v>
      </c>
      <c r="B344">
        <v>3300032829</v>
      </c>
      <c r="C344" t="s">
        <v>106</v>
      </c>
      <c r="D344">
        <v>2</v>
      </c>
      <c r="E344">
        <v>1186</v>
      </c>
      <c r="F344">
        <v>0.62</v>
      </c>
      <c r="G344">
        <v>10</v>
      </c>
      <c r="H344" t="s">
        <v>195</v>
      </c>
      <c r="O344">
        <v>1</v>
      </c>
      <c r="P344" t="s">
        <v>49</v>
      </c>
      <c r="Q344" t="s">
        <v>50</v>
      </c>
      <c r="R344" t="s">
        <v>51</v>
      </c>
      <c r="S344" t="s">
        <v>52</v>
      </c>
    </row>
    <row r="345" spans="1:19" x14ac:dyDescent="0.25">
      <c r="A345" t="s">
        <v>503</v>
      </c>
      <c r="B345">
        <v>3300032893</v>
      </c>
      <c r="C345" t="s">
        <v>135</v>
      </c>
      <c r="D345">
        <v>2</v>
      </c>
      <c r="E345">
        <v>1178</v>
      </c>
      <c r="F345">
        <v>0.55000000000000004</v>
      </c>
      <c r="G345">
        <v>5</v>
      </c>
      <c r="H345" t="s">
        <v>195</v>
      </c>
      <c r="I345" t="s">
        <v>212</v>
      </c>
      <c r="J345" t="s">
        <v>213</v>
      </c>
      <c r="K345" t="s">
        <v>213</v>
      </c>
      <c r="L345" t="s">
        <v>213</v>
      </c>
      <c r="M345" t="s">
        <v>213</v>
      </c>
      <c r="N345" t="s">
        <v>213</v>
      </c>
      <c r="O345">
        <v>1</v>
      </c>
      <c r="P345" t="s">
        <v>49</v>
      </c>
      <c r="Q345" t="s">
        <v>50</v>
      </c>
      <c r="R345" t="s">
        <v>51</v>
      </c>
      <c r="S345" t="s">
        <v>52</v>
      </c>
    </row>
    <row r="346" spans="1:19" x14ac:dyDescent="0.25">
      <c r="A346" t="s">
        <v>643</v>
      </c>
      <c r="B346">
        <v>3300033004</v>
      </c>
      <c r="C346" t="s">
        <v>172</v>
      </c>
      <c r="D346">
        <v>2</v>
      </c>
      <c r="E346">
        <v>1171</v>
      </c>
      <c r="F346">
        <v>0.56000000000000005</v>
      </c>
      <c r="G346">
        <v>8</v>
      </c>
      <c r="H346" t="s">
        <v>195</v>
      </c>
      <c r="I346" t="s">
        <v>217</v>
      </c>
      <c r="J346" t="s">
        <v>218</v>
      </c>
      <c r="O346">
        <v>1</v>
      </c>
      <c r="P346" t="s">
        <v>49</v>
      </c>
      <c r="Q346" t="s">
        <v>50</v>
      </c>
      <c r="R346" t="s">
        <v>51</v>
      </c>
      <c r="S346" t="s">
        <v>52</v>
      </c>
    </row>
    <row r="347" spans="1:19" x14ac:dyDescent="0.25">
      <c r="A347" t="s">
        <v>573</v>
      </c>
      <c r="B347">
        <v>3300032897</v>
      </c>
      <c r="C347" t="s">
        <v>143</v>
      </c>
      <c r="D347">
        <v>3</v>
      </c>
      <c r="E347">
        <v>1167</v>
      </c>
      <c r="F347">
        <v>0.54</v>
      </c>
      <c r="G347">
        <v>5</v>
      </c>
      <c r="H347" t="s">
        <v>195</v>
      </c>
      <c r="O347">
        <v>0.67</v>
      </c>
      <c r="P347" t="s">
        <v>49</v>
      </c>
      <c r="Q347" t="s">
        <v>50</v>
      </c>
      <c r="R347" t="s">
        <v>51</v>
      </c>
      <c r="S347" t="s">
        <v>52</v>
      </c>
    </row>
    <row r="348" spans="1:19" x14ac:dyDescent="0.25">
      <c r="A348" t="s">
        <v>335</v>
      </c>
      <c r="B348">
        <v>3300032805</v>
      </c>
      <c r="C348" t="s">
        <v>88</v>
      </c>
      <c r="D348">
        <v>2</v>
      </c>
      <c r="E348">
        <v>1158</v>
      </c>
      <c r="F348">
        <v>0.56000000000000005</v>
      </c>
      <c r="G348">
        <v>17</v>
      </c>
      <c r="P348" t="s">
        <v>49</v>
      </c>
      <c r="Q348" t="s">
        <v>50</v>
      </c>
      <c r="R348" t="s">
        <v>51</v>
      </c>
      <c r="S348" t="s">
        <v>52</v>
      </c>
    </row>
    <row r="349" spans="1:19" x14ac:dyDescent="0.25">
      <c r="A349" t="s">
        <v>257</v>
      </c>
      <c r="B349">
        <v>3300032770</v>
      </c>
      <c r="C349" t="s">
        <v>41</v>
      </c>
      <c r="D349">
        <v>2</v>
      </c>
      <c r="E349">
        <v>1157</v>
      </c>
      <c r="F349">
        <v>0.5</v>
      </c>
      <c r="G349">
        <v>27</v>
      </c>
      <c r="H349" t="s">
        <v>195</v>
      </c>
      <c r="I349" t="s">
        <v>232</v>
      </c>
      <c r="J349" t="s">
        <v>233</v>
      </c>
      <c r="K349" t="s">
        <v>234</v>
      </c>
      <c r="L349" t="s">
        <v>235</v>
      </c>
      <c r="M349" t="s">
        <v>258</v>
      </c>
      <c r="O349">
        <v>1</v>
      </c>
      <c r="P349" t="s">
        <v>49</v>
      </c>
      <c r="Q349" t="s">
        <v>50</v>
      </c>
      <c r="R349" t="s">
        <v>51</v>
      </c>
      <c r="S349" t="s">
        <v>52</v>
      </c>
    </row>
    <row r="350" spans="1:19" x14ac:dyDescent="0.25">
      <c r="A350" t="s">
        <v>259</v>
      </c>
      <c r="B350">
        <v>3300032770</v>
      </c>
      <c r="C350" t="s">
        <v>41</v>
      </c>
      <c r="D350">
        <v>2</v>
      </c>
      <c r="E350">
        <v>1155</v>
      </c>
      <c r="F350">
        <v>0.67</v>
      </c>
      <c r="G350">
        <v>6</v>
      </c>
      <c r="P350" t="s">
        <v>49</v>
      </c>
      <c r="Q350" t="s">
        <v>50</v>
      </c>
      <c r="R350" t="s">
        <v>51</v>
      </c>
      <c r="S350" t="s">
        <v>52</v>
      </c>
    </row>
    <row r="351" spans="1:19" x14ac:dyDescent="0.25">
      <c r="A351" t="s">
        <v>574</v>
      </c>
      <c r="B351">
        <v>3300032897</v>
      </c>
      <c r="C351" t="s">
        <v>143</v>
      </c>
      <c r="D351">
        <v>2</v>
      </c>
      <c r="E351">
        <v>1155</v>
      </c>
      <c r="F351">
        <v>0.65</v>
      </c>
      <c r="G351">
        <v>9</v>
      </c>
      <c r="H351" t="s">
        <v>195</v>
      </c>
      <c r="I351" t="s">
        <v>197</v>
      </c>
      <c r="J351" t="s">
        <v>223</v>
      </c>
      <c r="K351" t="s">
        <v>224</v>
      </c>
      <c r="L351" t="s">
        <v>225</v>
      </c>
      <c r="M351" t="s">
        <v>226</v>
      </c>
      <c r="O351">
        <v>1</v>
      </c>
      <c r="P351" t="s">
        <v>49</v>
      </c>
      <c r="Q351" t="s">
        <v>50</v>
      </c>
      <c r="R351" t="s">
        <v>51</v>
      </c>
      <c r="S351" t="s">
        <v>52</v>
      </c>
    </row>
    <row r="352" spans="1:19" x14ac:dyDescent="0.25">
      <c r="A352" t="s">
        <v>347</v>
      </c>
      <c r="B352">
        <v>3300032828</v>
      </c>
      <c r="C352" t="s">
        <v>92</v>
      </c>
      <c r="D352">
        <v>2</v>
      </c>
      <c r="E352">
        <v>1144</v>
      </c>
      <c r="F352">
        <v>0.56000000000000005</v>
      </c>
      <c r="G352">
        <v>8</v>
      </c>
      <c r="H352" t="s">
        <v>195</v>
      </c>
      <c r="I352" t="s">
        <v>217</v>
      </c>
      <c r="J352" t="s">
        <v>218</v>
      </c>
      <c r="O352">
        <v>1</v>
      </c>
      <c r="P352" t="s">
        <v>49</v>
      </c>
      <c r="Q352" t="s">
        <v>50</v>
      </c>
      <c r="R352" t="s">
        <v>51</v>
      </c>
      <c r="S352" t="s">
        <v>52</v>
      </c>
    </row>
    <row r="353" spans="1:19" x14ac:dyDescent="0.25">
      <c r="A353" t="s">
        <v>336</v>
      </c>
      <c r="B353">
        <v>3300032805</v>
      </c>
      <c r="C353" t="s">
        <v>88</v>
      </c>
      <c r="D353">
        <v>2</v>
      </c>
      <c r="E353">
        <v>1141</v>
      </c>
      <c r="F353">
        <v>0.64</v>
      </c>
      <c r="G353">
        <v>5</v>
      </c>
      <c r="H353" t="s">
        <v>195</v>
      </c>
      <c r="O353">
        <v>1</v>
      </c>
      <c r="P353" t="s">
        <v>49</v>
      </c>
      <c r="Q353" t="s">
        <v>50</v>
      </c>
      <c r="R353" t="s">
        <v>51</v>
      </c>
      <c r="S353" t="s">
        <v>52</v>
      </c>
    </row>
    <row r="354" spans="1:19" x14ac:dyDescent="0.25">
      <c r="A354" t="s">
        <v>644</v>
      </c>
      <c r="B354">
        <v>3300033004</v>
      </c>
      <c r="C354" t="s">
        <v>172</v>
      </c>
      <c r="D354">
        <v>2</v>
      </c>
      <c r="E354">
        <v>1141</v>
      </c>
      <c r="F354">
        <v>0.55000000000000004</v>
      </c>
      <c r="G354">
        <v>6</v>
      </c>
      <c r="P354" t="s">
        <v>49</v>
      </c>
      <c r="Q354" t="s">
        <v>50</v>
      </c>
      <c r="R354" t="s">
        <v>51</v>
      </c>
      <c r="S354" t="s">
        <v>52</v>
      </c>
    </row>
    <row r="355" spans="1:19" x14ac:dyDescent="0.25">
      <c r="A355" t="s">
        <v>575</v>
      </c>
      <c r="B355">
        <v>3300032897</v>
      </c>
      <c r="C355" t="s">
        <v>143</v>
      </c>
      <c r="D355">
        <v>2</v>
      </c>
      <c r="E355">
        <v>1139</v>
      </c>
      <c r="F355">
        <v>0.64</v>
      </c>
      <c r="G355">
        <v>7</v>
      </c>
      <c r="P355" t="s">
        <v>49</v>
      </c>
      <c r="Q355" t="s">
        <v>50</v>
      </c>
      <c r="R355" t="s">
        <v>51</v>
      </c>
      <c r="S355" t="s">
        <v>52</v>
      </c>
    </row>
    <row r="356" spans="1:19" x14ac:dyDescent="0.25">
      <c r="A356" t="s">
        <v>403</v>
      </c>
      <c r="B356">
        <v>3300032829</v>
      </c>
      <c r="C356" t="s">
        <v>106</v>
      </c>
      <c r="D356">
        <v>2</v>
      </c>
      <c r="E356">
        <v>1138</v>
      </c>
      <c r="F356">
        <v>0.64</v>
      </c>
      <c r="G356">
        <v>16</v>
      </c>
      <c r="H356" t="s">
        <v>195</v>
      </c>
      <c r="O356">
        <v>1</v>
      </c>
      <c r="P356" t="s">
        <v>49</v>
      </c>
      <c r="Q356" t="s">
        <v>50</v>
      </c>
      <c r="R356" t="s">
        <v>51</v>
      </c>
      <c r="S356" t="s">
        <v>52</v>
      </c>
    </row>
    <row r="357" spans="1:19" x14ac:dyDescent="0.25">
      <c r="A357" t="s">
        <v>453</v>
      </c>
      <c r="B357">
        <v>3300032892</v>
      </c>
      <c r="C357" t="s">
        <v>130</v>
      </c>
      <c r="D357">
        <v>2</v>
      </c>
      <c r="E357">
        <v>1138</v>
      </c>
      <c r="F357">
        <v>0.68</v>
      </c>
      <c r="G357">
        <v>6</v>
      </c>
      <c r="H357" t="s">
        <v>195</v>
      </c>
      <c r="O357">
        <v>1</v>
      </c>
      <c r="P357" t="s">
        <v>49</v>
      </c>
      <c r="Q357" t="s">
        <v>50</v>
      </c>
      <c r="R357" t="s">
        <v>51</v>
      </c>
      <c r="S357" t="s">
        <v>52</v>
      </c>
    </row>
    <row r="358" spans="1:19" x14ac:dyDescent="0.25">
      <c r="A358" t="s">
        <v>337</v>
      </c>
      <c r="B358">
        <v>3300032805</v>
      </c>
      <c r="C358" t="s">
        <v>88</v>
      </c>
      <c r="D358">
        <v>2</v>
      </c>
      <c r="E358">
        <v>1135</v>
      </c>
      <c r="F358">
        <v>0.62</v>
      </c>
      <c r="G358">
        <v>19</v>
      </c>
      <c r="H358" t="s">
        <v>195</v>
      </c>
      <c r="O358">
        <v>1</v>
      </c>
      <c r="P358" t="s">
        <v>49</v>
      </c>
      <c r="Q358" t="s">
        <v>50</v>
      </c>
      <c r="R358" t="s">
        <v>51</v>
      </c>
      <c r="S358" t="s">
        <v>52</v>
      </c>
    </row>
    <row r="359" spans="1:19" x14ac:dyDescent="0.25">
      <c r="A359" t="s">
        <v>576</v>
      </c>
      <c r="B359">
        <v>3300032897</v>
      </c>
      <c r="C359" t="s">
        <v>143</v>
      </c>
      <c r="D359">
        <v>2</v>
      </c>
      <c r="E359">
        <v>1134</v>
      </c>
      <c r="F359">
        <v>0.61</v>
      </c>
      <c r="G359">
        <v>7</v>
      </c>
      <c r="H359" t="s">
        <v>195</v>
      </c>
      <c r="I359" t="s">
        <v>197</v>
      </c>
      <c r="O359">
        <v>1</v>
      </c>
      <c r="P359" t="s">
        <v>49</v>
      </c>
      <c r="Q359" t="s">
        <v>50</v>
      </c>
      <c r="R359" t="s">
        <v>51</v>
      </c>
      <c r="S359" t="s">
        <v>52</v>
      </c>
    </row>
    <row r="360" spans="1:19" x14ac:dyDescent="0.25">
      <c r="A360" t="s">
        <v>599</v>
      </c>
      <c r="B360">
        <v>3300032954</v>
      </c>
      <c r="C360" t="s">
        <v>592</v>
      </c>
      <c r="D360">
        <v>2</v>
      </c>
      <c r="E360">
        <v>1123</v>
      </c>
      <c r="F360">
        <v>0.56000000000000005</v>
      </c>
      <c r="G360">
        <v>7</v>
      </c>
      <c r="P360" t="s">
        <v>49</v>
      </c>
      <c r="Q360" t="s">
        <v>50</v>
      </c>
      <c r="R360" t="s">
        <v>51</v>
      </c>
      <c r="S360" t="s">
        <v>52</v>
      </c>
    </row>
    <row r="361" spans="1:19" x14ac:dyDescent="0.25">
      <c r="A361" t="s">
        <v>518</v>
      </c>
      <c r="B361">
        <v>3300032896</v>
      </c>
      <c r="C361" t="s">
        <v>519</v>
      </c>
      <c r="D361">
        <v>2</v>
      </c>
      <c r="E361">
        <v>1114</v>
      </c>
      <c r="F361">
        <v>0.59</v>
      </c>
      <c r="G361">
        <v>5</v>
      </c>
      <c r="P361" t="s">
        <v>49</v>
      </c>
      <c r="Q361" t="s">
        <v>50</v>
      </c>
      <c r="R361" t="s">
        <v>51</v>
      </c>
      <c r="S361" t="s">
        <v>52</v>
      </c>
    </row>
    <row r="362" spans="1:19" x14ac:dyDescent="0.25">
      <c r="A362" t="s">
        <v>577</v>
      </c>
      <c r="B362">
        <v>3300032897</v>
      </c>
      <c r="C362" t="s">
        <v>143</v>
      </c>
      <c r="D362">
        <v>2</v>
      </c>
      <c r="E362">
        <v>1113</v>
      </c>
      <c r="F362">
        <v>0.62</v>
      </c>
      <c r="G362">
        <v>9</v>
      </c>
      <c r="H362" t="s">
        <v>195</v>
      </c>
      <c r="I362" t="s">
        <v>197</v>
      </c>
      <c r="J362" t="s">
        <v>198</v>
      </c>
      <c r="K362" t="s">
        <v>210</v>
      </c>
      <c r="O362">
        <v>1</v>
      </c>
      <c r="P362" t="s">
        <v>49</v>
      </c>
      <c r="Q362" t="s">
        <v>50</v>
      </c>
      <c r="R362" t="s">
        <v>51</v>
      </c>
      <c r="S362" t="s">
        <v>52</v>
      </c>
    </row>
    <row r="363" spans="1:19" x14ac:dyDescent="0.25">
      <c r="A363" t="s">
        <v>454</v>
      </c>
      <c r="B363">
        <v>3300032892</v>
      </c>
      <c r="C363" t="s">
        <v>130</v>
      </c>
      <c r="D363">
        <v>2</v>
      </c>
      <c r="E363">
        <v>1104</v>
      </c>
      <c r="F363">
        <v>0.57999999999999996</v>
      </c>
      <c r="G363">
        <v>14</v>
      </c>
      <c r="P363" t="s">
        <v>49</v>
      </c>
      <c r="Q363" t="s">
        <v>50</v>
      </c>
      <c r="R363" t="s">
        <v>51</v>
      </c>
      <c r="S363" t="s">
        <v>52</v>
      </c>
    </row>
    <row r="364" spans="1:19" x14ac:dyDescent="0.25">
      <c r="A364" t="s">
        <v>455</v>
      </c>
      <c r="B364">
        <v>3300032892</v>
      </c>
      <c r="C364" t="s">
        <v>130</v>
      </c>
      <c r="D364">
        <v>2</v>
      </c>
      <c r="E364">
        <v>1101</v>
      </c>
      <c r="F364">
        <v>0.59</v>
      </c>
      <c r="G364">
        <v>4</v>
      </c>
      <c r="P364" t="s">
        <v>49</v>
      </c>
      <c r="Q364" t="s">
        <v>50</v>
      </c>
      <c r="R364" t="s">
        <v>51</v>
      </c>
      <c r="S364" t="s">
        <v>52</v>
      </c>
    </row>
    <row r="365" spans="1:19" x14ac:dyDescent="0.25">
      <c r="A365" t="s">
        <v>504</v>
      </c>
      <c r="B365">
        <v>3300032893</v>
      </c>
      <c r="C365" t="s">
        <v>135</v>
      </c>
      <c r="D365">
        <v>2</v>
      </c>
      <c r="E365">
        <v>1101</v>
      </c>
      <c r="F365">
        <v>0.62</v>
      </c>
      <c r="G365">
        <v>10</v>
      </c>
      <c r="H365" t="s">
        <v>195</v>
      </c>
      <c r="I365" t="s">
        <v>197</v>
      </c>
      <c r="J365" t="s">
        <v>198</v>
      </c>
      <c r="O365">
        <v>1</v>
      </c>
      <c r="P365" t="s">
        <v>49</v>
      </c>
      <c r="Q365" t="s">
        <v>50</v>
      </c>
      <c r="R365" t="s">
        <v>51</v>
      </c>
      <c r="S365" t="s">
        <v>52</v>
      </c>
    </row>
    <row r="366" spans="1:19" x14ac:dyDescent="0.25">
      <c r="A366" t="s">
        <v>669</v>
      </c>
      <c r="B366">
        <v>3300033158</v>
      </c>
      <c r="C366" t="s">
        <v>189</v>
      </c>
      <c r="D366">
        <v>2</v>
      </c>
      <c r="E366">
        <v>1089</v>
      </c>
      <c r="F366">
        <v>0.6</v>
      </c>
      <c r="G366">
        <v>8</v>
      </c>
      <c r="P366" t="s">
        <v>49</v>
      </c>
      <c r="Q366" t="s">
        <v>50</v>
      </c>
      <c r="R366" t="s">
        <v>51</v>
      </c>
      <c r="S366" t="s">
        <v>52</v>
      </c>
    </row>
    <row r="367" spans="1:19" x14ac:dyDescent="0.25">
      <c r="A367" t="s">
        <v>307</v>
      </c>
      <c r="B367">
        <v>3300032783</v>
      </c>
      <c r="C367" t="s">
        <v>71</v>
      </c>
      <c r="D367">
        <v>2</v>
      </c>
      <c r="E367">
        <v>1088</v>
      </c>
      <c r="F367">
        <v>0.56999999999999995</v>
      </c>
      <c r="G367">
        <v>8</v>
      </c>
      <c r="P367" t="s">
        <v>49</v>
      </c>
      <c r="Q367" t="s">
        <v>50</v>
      </c>
      <c r="R367" t="s">
        <v>51</v>
      </c>
      <c r="S367" t="s">
        <v>52</v>
      </c>
    </row>
    <row r="368" spans="1:19" x14ac:dyDescent="0.25">
      <c r="A368" t="s">
        <v>670</v>
      </c>
      <c r="B368">
        <v>3300033158</v>
      </c>
      <c r="C368" t="s">
        <v>189</v>
      </c>
      <c r="D368">
        <v>2</v>
      </c>
      <c r="E368">
        <v>1088</v>
      </c>
      <c r="F368">
        <v>0.6</v>
      </c>
      <c r="G368">
        <v>9</v>
      </c>
      <c r="H368" t="s">
        <v>195</v>
      </c>
      <c r="I368" t="s">
        <v>217</v>
      </c>
      <c r="J368" t="s">
        <v>218</v>
      </c>
      <c r="K368" t="s">
        <v>219</v>
      </c>
      <c r="L368" t="s">
        <v>220</v>
      </c>
      <c r="O368">
        <v>1</v>
      </c>
      <c r="P368" t="s">
        <v>49</v>
      </c>
      <c r="Q368" t="s">
        <v>50</v>
      </c>
      <c r="R368" t="s">
        <v>51</v>
      </c>
      <c r="S368" t="s">
        <v>52</v>
      </c>
    </row>
    <row r="369" spans="1:19" x14ac:dyDescent="0.25">
      <c r="A369" t="s">
        <v>404</v>
      </c>
      <c r="B369">
        <v>3300032829</v>
      </c>
      <c r="C369" t="s">
        <v>106</v>
      </c>
      <c r="D369">
        <v>2</v>
      </c>
      <c r="E369">
        <v>1087</v>
      </c>
      <c r="F369">
        <v>0.66</v>
      </c>
      <c r="G369">
        <v>8</v>
      </c>
      <c r="H369" t="s">
        <v>195</v>
      </c>
      <c r="I369" t="s">
        <v>217</v>
      </c>
      <c r="J369" t="s">
        <v>218</v>
      </c>
      <c r="O369">
        <v>1</v>
      </c>
      <c r="P369" t="s">
        <v>49</v>
      </c>
      <c r="Q369" t="s">
        <v>50</v>
      </c>
      <c r="R369" t="s">
        <v>51</v>
      </c>
      <c r="S369" t="s">
        <v>52</v>
      </c>
    </row>
    <row r="370" spans="1:19" x14ac:dyDescent="0.25">
      <c r="A370" t="s">
        <v>578</v>
      </c>
      <c r="B370">
        <v>3300032897</v>
      </c>
      <c r="C370" t="s">
        <v>143</v>
      </c>
      <c r="D370">
        <v>2</v>
      </c>
      <c r="E370">
        <v>1077</v>
      </c>
      <c r="F370">
        <v>0.56000000000000005</v>
      </c>
      <c r="G370">
        <v>6</v>
      </c>
      <c r="P370" t="s">
        <v>49</v>
      </c>
      <c r="Q370" t="s">
        <v>50</v>
      </c>
      <c r="R370" t="s">
        <v>51</v>
      </c>
      <c r="S370" t="s">
        <v>52</v>
      </c>
    </row>
    <row r="371" spans="1:19" x14ac:dyDescent="0.25">
      <c r="A371" t="s">
        <v>590</v>
      </c>
      <c r="B371">
        <v>3300032898</v>
      </c>
      <c r="C371" t="s">
        <v>585</v>
      </c>
      <c r="D371">
        <v>2</v>
      </c>
      <c r="E371">
        <v>1076</v>
      </c>
      <c r="F371">
        <v>0.61</v>
      </c>
      <c r="G371">
        <v>8</v>
      </c>
      <c r="H371" t="s">
        <v>195</v>
      </c>
      <c r="O371">
        <v>1</v>
      </c>
      <c r="P371" t="s">
        <v>49</v>
      </c>
      <c r="Q371" t="s">
        <v>50</v>
      </c>
      <c r="R371" t="s">
        <v>51</v>
      </c>
      <c r="S371" t="s">
        <v>52</v>
      </c>
    </row>
    <row r="372" spans="1:19" x14ac:dyDescent="0.25">
      <c r="A372" t="s">
        <v>405</v>
      </c>
      <c r="B372">
        <v>3300032829</v>
      </c>
      <c r="C372" t="s">
        <v>106</v>
      </c>
      <c r="D372">
        <v>3</v>
      </c>
      <c r="E372">
        <v>1075</v>
      </c>
      <c r="F372">
        <v>0.7</v>
      </c>
      <c r="G372">
        <v>7</v>
      </c>
      <c r="H372" t="s">
        <v>195</v>
      </c>
      <c r="I372" t="s">
        <v>197</v>
      </c>
      <c r="J372" t="s">
        <v>198</v>
      </c>
      <c r="K372" t="s">
        <v>210</v>
      </c>
      <c r="L372" t="s">
        <v>243</v>
      </c>
      <c r="M372" t="s">
        <v>244</v>
      </c>
      <c r="N372" t="s">
        <v>245</v>
      </c>
      <c r="O372">
        <v>0.67</v>
      </c>
      <c r="P372" t="s">
        <v>49</v>
      </c>
      <c r="Q372" t="s">
        <v>50</v>
      </c>
      <c r="R372" t="s">
        <v>51</v>
      </c>
      <c r="S372" t="s">
        <v>52</v>
      </c>
    </row>
    <row r="373" spans="1:19" x14ac:dyDescent="0.25">
      <c r="A373" t="s">
        <v>348</v>
      </c>
      <c r="B373">
        <v>3300032828</v>
      </c>
      <c r="C373" t="s">
        <v>92</v>
      </c>
      <c r="D373">
        <v>2</v>
      </c>
      <c r="E373">
        <v>1072</v>
      </c>
      <c r="F373">
        <v>0.61</v>
      </c>
      <c r="G373">
        <v>5</v>
      </c>
      <c r="H373" t="s">
        <v>195</v>
      </c>
      <c r="O373">
        <v>1</v>
      </c>
      <c r="P373" t="s">
        <v>49</v>
      </c>
      <c r="Q373" t="s">
        <v>50</v>
      </c>
      <c r="R373" t="s">
        <v>51</v>
      </c>
      <c r="S373" t="s">
        <v>52</v>
      </c>
    </row>
    <row r="374" spans="1:19" x14ac:dyDescent="0.25">
      <c r="A374" t="s">
        <v>505</v>
      </c>
      <c r="B374">
        <v>3300032893</v>
      </c>
      <c r="C374" t="s">
        <v>135</v>
      </c>
      <c r="D374">
        <v>2</v>
      </c>
      <c r="E374">
        <v>1071</v>
      </c>
      <c r="F374">
        <v>0.62</v>
      </c>
      <c r="G374">
        <v>10</v>
      </c>
      <c r="P374" t="s">
        <v>49</v>
      </c>
      <c r="Q374" t="s">
        <v>50</v>
      </c>
      <c r="R374" t="s">
        <v>51</v>
      </c>
      <c r="S374" t="s">
        <v>52</v>
      </c>
    </row>
    <row r="375" spans="1:19" x14ac:dyDescent="0.25">
      <c r="A375" t="s">
        <v>645</v>
      </c>
      <c r="B375">
        <v>3300033004</v>
      </c>
      <c r="C375" t="s">
        <v>172</v>
      </c>
      <c r="D375">
        <v>2</v>
      </c>
      <c r="E375">
        <v>1068</v>
      </c>
      <c r="F375">
        <v>0.68</v>
      </c>
      <c r="G375">
        <v>7</v>
      </c>
      <c r="H375" t="s">
        <v>195</v>
      </c>
      <c r="I375" t="s">
        <v>217</v>
      </c>
      <c r="J375" t="s">
        <v>218</v>
      </c>
      <c r="O375">
        <v>1</v>
      </c>
      <c r="P375" t="s">
        <v>49</v>
      </c>
      <c r="Q375" t="s">
        <v>50</v>
      </c>
      <c r="R375" t="s">
        <v>51</v>
      </c>
      <c r="S375" t="s">
        <v>52</v>
      </c>
    </row>
    <row r="376" spans="1:19" x14ac:dyDescent="0.25">
      <c r="A376" t="s">
        <v>671</v>
      </c>
      <c r="B376">
        <v>3300033158</v>
      </c>
      <c r="C376" t="s">
        <v>189</v>
      </c>
      <c r="D376">
        <v>2</v>
      </c>
      <c r="E376">
        <v>1060</v>
      </c>
      <c r="F376">
        <v>0.66</v>
      </c>
      <c r="G376">
        <v>9</v>
      </c>
      <c r="P376" t="s">
        <v>49</v>
      </c>
      <c r="Q376" t="s">
        <v>50</v>
      </c>
      <c r="R376" t="s">
        <v>51</v>
      </c>
      <c r="S376" t="s">
        <v>52</v>
      </c>
    </row>
    <row r="377" spans="1:19" x14ac:dyDescent="0.25">
      <c r="A377" t="s">
        <v>579</v>
      </c>
      <c r="B377">
        <v>3300032897</v>
      </c>
      <c r="C377" t="s">
        <v>143</v>
      </c>
      <c r="D377">
        <v>2</v>
      </c>
      <c r="E377">
        <v>1058</v>
      </c>
      <c r="F377">
        <v>0.59</v>
      </c>
      <c r="G377">
        <v>5</v>
      </c>
      <c r="H377" t="s">
        <v>195</v>
      </c>
      <c r="I377" t="s">
        <v>197</v>
      </c>
      <c r="J377" t="s">
        <v>267</v>
      </c>
      <c r="K377" t="s">
        <v>539</v>
      </c>
      <c r="L377" t="s">
        <v>540</v>
      </c>
      <c r="M377" t="s">
        <v>580</v>
      </c>
      <c r="N377" t="s">
        <v>581</v>
      </c>
      <c r="O377">
        <v>1</v>
      </c>
      <c r="P377" t="s">
        <v>49</v>
      </c>
      <c r="Q377" t="s">
        <v>50</v>
      </c>
      <c r="R377" t="s">
        <v>51</v>
      </c>
      <c r="S377" t="s">
        <v>52</v>
      </c>
    </row>
    <row r="378" spans="1:19" x14ac:dyDescent="0.25">
      <c r="A378" t="s">
        <v>600</v>
      </c>
      <c r="B378">
        <v>3300032954</v>
      </c>
      <c r="C378" t="s">
        <v>592</v>
      </c>
      <c r="D378">
        <v>2</v>
      </c>
      <c r="E378">
        <v>1057</v>
      </c>
      <c r="F378">
        <v>0.61</v>
      </c>
      <c r="G378">
        <v>9</v>
      </c>
      <c r="H378" t="s">
        <v>195</v>
      </c>
      <c r="I378" t="s">
        <v>197</v>
      </c>
      <c r="J378" t="s">
        <v>198</v>
      </c>
      <c r="O378">
        <v>1</v>
      </c>
      <c r="P378" t="s">
        <v>49</v>
      </c>
      <c r="Q378" t="s">
        <v>50</v>
      </c>
      <c r="R378" t="s">
        <v>51</v>
      </c>
      <c r="S378" t="s">
        <v>52</v>
      </c>
    </row>
    <row r="379" spans="1:19" x14ac:dyDescent="0.25">
      <c r="A379" t="s">
        <v>456</v>
      </c>
      <c r="B379">
        <v>3300032892</v>
      </c>
      <c r="C379" t="s">
        <v>130</v>
      </c>
      <c r="D379">
        <v>2</v>
      </c>
      <c r="E379">
        <v>1054</v>
      </c>
      <c r="F379">
        <v>0.63</v>
      </c>
      <c r="G379">
        <v>6</v>
      </c>
      <c r="P379" t="s">
        <v>49</v>
      </c>
      <c r="Q379" t="s">
        <v>50</v>
      </c>
      <c r="R379" t="s">
        <v>51</v>
      </c>
      <c r="S379" t="s">
        <v>52</v>
      </c>
    </row>
    <row r="380" spans="1:19" x14ac:dyDescent="0.25">
      <c r="A380" t="s">
        <v>349</v>
      </c>
      <c r="B380">
        <v>3300032828</v>
      </c>
      <c r="C380" t="s">
        <v>92</v>
      </c>
      <c r="D380">
        <v>2</v>
      </c>
      <c r="E380">
        <v>1043</v>
      </c>
      <c r="F380">
        <v>0.56000000000000005</v>
      </c>
      <c r="G380">
        <v>7</v>
      </c>
      <c r="H380" t="s">
        <v>195</v>
      </c>
      <c r="I380" t="s">
        <v>217</v>
      </c>
      <c r="J380" t="s">
        <v>218</v>
      </c>
      <c r="O380">
        <v>1</v>
      </c>
      <c r="P380" t="s">
        <v>49</v>
      </c>
      <c r="Q380" t="s">
        <v>50</v>
      </c>
      <c r="R380" t="s">
        <v>51</v>
      </c>
      <c r="S380" t="s">
        <v>52</v>
      </c>
    </row>
    <row r="381" spans="1:19" x14ac:dyDescent="0.25">
      <c r="A381" t="s">
        <v>506</v>
      </c>
      <c r="B381">
        <v>3300032893</v>
      </c>
      <c r="C381" t="s">
        <v>135</v>
      </c>
      <c r="D381">
        <v>1</v>
      </c>
      <c r="E381">
        <v>1043</v>
      </c>
      <c r="F381">
        <v>0.65</v>
      </c>
      <c r="G381">
        <v>11</v>
      </c>
      <c r="H381" t="s">
        <v>195</v>
      </c>
      <c r="I381" t="s">
        <v>217</v>
      </c>
      <c r="J381" t="s">
        <v>218</v>
      </c>
      <c r="K381" t="s">
        <v>219</v>
      </c>
      <c r="L381" t="s">
        <v>220</v>
      </c>
      <c r="M381" t="s">
        <v>261</v>
      </c>
      <c r="N381" t="s">
        <v>262</v>
      </c>
      <c r="O381">
        <v>1</v>
      </c>
      <c r="P381" t="s">
        <v>49</v>
      </c>
      <c r="Q381" t="s">
        <v>50</v>
      </c>
      <c r="R381" t="s">
        <v>51</v>
      </c>
      <c r="S381" t="s">
        <v>52</v>
      </c>
    </row>
    <row r="382" spans="1:19" x14ac:dyDescent="0.25">
      <c r="A382" t="s">
        <v>350</v>
      </c>
      <c r="B382">
        <v>3300032828</v>
      </c>
      <c r="C382" t="s">
        <v>92</v>
      </c>
      <c r="D382">
        <v>2</v>
      </c>
      <c r="E382">
        <v>1039</v>
      </c>
      <c r="F382">
        <v>0.59</v>
      </c>
      <c r="G382">
        <v>7</v>
      </c>
      <c r="P382" t="s">
        <v>49</v>
      </c>
      <c r="Q382" t="s">
        <v>50</v>
      </c>
      <c r="R382" t="s">
        <v>51</v>
      </c>
      <c r="S382" t="s">
        <v>52</v>
      </c>
    </row>
    <row r="383" spans="1:19" x14ac:dyDescent="0.25">
      <c r="A383" t="s">
        <v>646</v>
      </c>
      <c r="B383">
        <v>3300033004</v>
      </c>
      <c r="C383" t="s">
        <v>172</v>
      </c>
      <c r="D383">
        <v>2</v>
      </c>
      <c r="E383">
        <v>1039</v>
      </c>
      <c r="F383">
        <v>0.62</v>
      </c>
      <c r="G383">
        <v>9</v>
      </c>
      <c r="H383" t="s">
        <v>195</v>
      </c>
      <c r="I383" t="s">
        <v>197</v>
      </c>
      <c r="J383" t="s">
        <v>198</v>
      </c>
      <c r="K383" t="s">
        <v>210</v>
      </c>
      <c r="O383">
        <v>1</v>
      </c>
      <c r="P383" t="s">
        <v>49</v>
      </c>
      <c r="Q383" t="s">
        <v>50</v>
      </c>
      <c r="R383" t="s">
        <v>51</v>
      </c>
      <c r="S383" t="s">
        <v>52</v>
      </c>
    </row>
    <row r="384" spans="1:19" x14ac:dyDescent="0.25">
      <c r="A384" t="s">
        <v>672</v>
      </c>
      <c r="B384">
        <v>3300033158</v>
      </c>
      <c r="C384" t="s">
        <v>189</v>
      </c>
      <c r="D384">
        <v>2</v>
      </c>
      <c r="E384">
        <v>1038</v>
      </c>
      <c r="F384">
        <v>0.53</v>
      </c>
      <c r="G384">
        <v>7</v>
      </c>
      <c r="P384" t="s">
        <v>49</v>
      </c>
      <c r="Q384" t="s">
        <v>50</v>
      </c>
      <c r="R384" t="s">
        <v>51</v>
      </c>
      <c r="S384" t="s">
        <v>52</v>
      </c>
    </row>
    <row r="385" spans="1:19" x14ac:dyDescent="0.25">
      <c r="A385" t="s">
        <v>260</v>
      </c>
      <c r="B385">
        <v>3300032770</v>
      </c>
      <c r="C385" t="s">
        <v>41</v>
      </c>
      <c r="D385">
        <v>1</v>
      </c>
      <c r="E385">
        <v>1035</v>
      </c>
      <c r="F385">
        <v>0.55000000000000004</v>
      </c>
      <c r="G385">
        <v>6</v>
      </c>
      <c r="H385" t="s">
        <v>195</v>
      </c>
      <c r="I385" t="s">
        <v>217</v>
      </c>
      <c r="J385" t="s">
        <v>218</v>
      </c>
      <c r="K385" t="s">
        <v>219</v>
      </c>
      <c r="L385" t="s">
        <v>220</v>
      </c>
      <c r="M385" t="s">
        <v>261</v>
      </c>
      <c r="N385" t="s">
        <v>262</v>
      </c>
      <c r="O385">
        <v>1</v>
      </c>
      <c r="P385" t="s">
        <v>49</v>
      </c>
      <c r="Q385" t="s">
        <v>50</v>
      </c>
      <c r="R385" t="s">
        <v>51</v>
      </c>
      <c r="S385" t="s">
        <v>52</v>
      </c>
    </row>
    <row r="386" spans="1:19" x14ac:dyDescent="0.25">
      <c r="A386" t="s">
        <v>507</v>
      </c>
      <c r="B386">
        <v>3300032893</v>
      </c>
      <c r="C386" t="s">
        <v>135</v>
      </c>
      <c r="D386">
        <v>2</v>
      </c>
      <c r="E386">
        <v>1032</v>
      </c>
      <c r="F386">
        <v>0.48</v>
      </c>
      <c r="G386">
        <v>5</v>
      </c>
      <c r="H386" t="s">
        <v>195</v>
      </c>
      <c r="I386" t="s">
        <v>197</v>
      </c>
      <c r="J386" t="s">
        <v>267</v>
      </c>
      <c r="K386" t="s">
        <v>268</v>
      </c>
      <c r="L386" t="s">
        <v>269</v>
      </c>
      <c r="M386" t="s">
        <v>448</v>
      </c>
      <c r="N386" t="s">
        <v>449</v>
      </c>
      <c r="O386">
        <v>1</v>
      </c>
      <c r="P386" t="s">
        <v>49</v>
      </c>
      <c r="Q386" t="s">
        <v>50</v>
      </c>
      <c r="R386" t="s">
        <v>51</v>
      </c>
      <c r="S386" t="s">
        <v>52</v>
      </c>
    </row>
    <row r="387" spans="1:19" x14ac:dyDescent="0.25">
      <c r="A387" t="s">
        <v>338</v>
      </c>
      <c r="B387">
        <v>3300032805</v>
      </c>
      <c r="C387" t="s">
        <v>88</v>
      </c>
      <c r="D387">
        <v>2</v>
      </c>
      <c r="E387">
        <v>1028</v>
      </c>
      <c r="F387">
        <v>0.57999999999999996</v>
      </c>
      <c r="G387">
        <v>9</v>
      </c>
      <c r="H387" t="s">
        <v>195</v>
      </c>
      <c r="I387" t="s">
        <v>217</v>
      </c>
      <c r="J387" t="s">
        <v>218</v>
      </c>
      <c r="K387" t="s">
        <v>219</v>
      </c>
      <c r="L387" t="s">
        <v>220</v>
      </c>
      <c r="O387">
        <v>1</v>
      </c>
      <c r="P387" t="s">
        <v>49</v>
      </c>
      <c r="Q387" t="s">
        <v>50</v>
      </c>
      <c r="R387" t="s">
        <v>51</v>
      </c>
      <c r="S387" t="s">
        <v>52</v>
      </c>
    </row>
    <row r="388" spans="1:19" x14ac:dyDescent="0.25">
      <c r="A388" t="s">
        <v>508</v>
      </c>
      <c r="B388">
        <v>3300032893</v>
      </c>
      <c r="C388" t="s">
        <v>135</v>
      </c>
      <c r="D388">
        <v>2</v>
      </c>
      <c r="E388">
        <v>1028</v>
      </c>
      <c r="F388">
        <v>0.69</v>
      </c>
      <c r="G388">
        <v>7</v>
      </c>
      <c r="P388" t="s">
        <v>49</v>
      </c>
      <c r="Q388" t="s">
        <v>50</v>
      </c>
      <c r="R388" t="s">
        <v>51</v>
      </c>
      <c r="S388" t="s">
        <v>52</v>
      </c>
    </row>
    <row r="389" spans="1:19" x14ac:dyDescent="0.25">
      <c r="A389" t="s">
        <v>285</v>
      </c>
      <c r="B389">
        <v>3300032782</v>
      </c>
      <c r="C389" t="s">
        <v>60</v>
      </c>
      <c r="D389">
        <v>2</v>
      </c>
      <c r="E389">
        <v>1026</v>
      </c>
      <c r="F389">
        <v>0.52</v>
      </c>
      <c r="G389">
        <v>8</v>
      </c>
      <c r="P389" t="s">
        <v>49</v>
      </c>
      <c r="Q389" t="s">
        <v>50</v>
      </c>
      <c r="R389" t="s">
        <v>51</v>
      </c>
      <c r="S389" t="s">
        <v>52</v>
      </c>
    </row>
    <row r="390" spans="1:19" x14ac:dyDescent="0.25">
      <c r="A390" t="s">
        <v>457</v>
      </c>
      <c r="B390">
        <v>3300032892</v>
      </c>
      <c r="C390" t="s">
        <v>130</v>
      </c>
      <c r="D390">
        <v>2</v>
      </c>
      <c r="E390">
        <v>1024</v>
      </c>
      <c r="F390">
        <v>0.61</v>
      </c>
      <c r="G390">
        <v>10</v>
      </c>
      <c r="H390" t="s">
        <v>195</v>
      </c>
      <c r="I390" t="s">
        <v>197</v>
      </c>
      <c r="J390" t="s">
        <v>267</v>
      </c>
      <c r="O390">
        <v>1</v>
      </c>
      <c r="P390" t="s">
        <v>49</v>
      </c>
      <c r="Q390" t="s">
        <v>50</v>
      </c>
      <c r="R390" t="s">
        <v>51</v>
      </c>
      <c r="S390" t="s">
        <v>52</v>
      </c>
    </row>
    <row r="391" spans="1:19" x14ac:dyDescent="0.25">
      <c r="A391" t="s">
        <v>673</v>
      </c>
      <c r="B391">
        <v>3300033158</v>
      </c>
      <c r="C391" t="s">
        <v>189</v>
      </c>
      <c r="D391">
        <v>2</v>
      </c>
      <c r="E391">
        <v>1024</v>
      </c>
      <c r="F391">
        <v>0.6</v>
      </c>
      <c r="G391">
        <v>12</v>
      </c>
      <c r="P391" t="s">
        <v>49</v>
      </c>
      <c r="Q391" t="s">
        <v>50</v>
      </c>
      <c r="R391" t="s">
        <v>51</v>
      </c>
      <c r="S391" t="s">
        <v>52</v>
      </c>
    </row>
    <row r="392" spans="1:19" x14ac:dyDescent="0.25">
      <c r="A392" t="s">
        <v>582</v>
      </c>
      <c r="B392">
        <v>3300032897</v>
      </c>
      <c r="C392" t="s">
        <v>143</v>
      </c>
      <c r="D392">
        <v>2</v>
      </c>
      <c r="E392">
        <v>1020</v>
      </c>
      <c r="F392">
        <v>0.62</v>
      </c>
      <c r="G392">
        <v>7</v>
      </c>
      <c r="H392" t="s">
        <v>195</v>
      </c>
      <c r="I392" t="s">
        <v>197</v>
      </c>
      <c r="J392" t="s">
        <v>223</v>
      </c>
      <c r="K392" t="s">
        <v>224</v>
      </c>
      <c r="L392" t="s">
        <v>225</v>
      </c>
      <c r="M392" t="s">
        <v>226</v>
      </c>
      <c r="O392">
        <v>1</v>
      </c>
      <c r="P392" t="s">
        <v>49</v>
      </c>
      <c r="Q392" t="s">
        <v>50</v>
      </c>
      <c r="R392" t="s">
        <v>51</v>
      </c>
      <c r="S392" t="s">
        <v>52</v>
      </c>
    </row>
    <row r="393" spans="1:19" x14ac:dyDescent="0.25">
      <c r="A393" t="s">
        <v>583</v>
      </c>
      <c r="B393">
        <v>3300032897</v>
      </c>
      <c r="C393" t="s">
        <v>143</v>
      </c>
      <c r="D393">
        <v>2</v>
      </c>
      <c r="E393">
        <v>1014</v>
      </c>
      <c r="F393">
        <v>0.54</v>
      </c>
      <c r="G393">
        <v>6</v>
      </c>
      <c r="H393" t="s">
        <v>195</v>
      </c>
      <c r="I393" t="s">
        <v>212</v>
      </c>
      <c r="J393" t="s">
        <v>213</v>
      </c>
      <c r="K393" t="s">
        <v>213</v>
      </c>
      <c r="L393" t="s">
        <v>213</v>
      </c>
      <c r="M393" t="s">
        <v>213</v>
      </c>
      <c r="N393" t="s">
        <v>213</v>
      </c>
      <c r="O393">
        <v>1</v>
      </c>
      <c r="P393" t="s">
        <v>49</v>
      </c>
      <c r="Q393" t="s">
        <v>50</v>
      </c>
      <c r="R393" t="s">
        <v>51</v>
      </c>
      <c r="S393" t="s">
        <v>52</v>
      </c>
    </row>
    <row r="394" spans="1:19" x14ac:dyDescent="0.25">
      <c r="A394" t="s">
        <v>406</v>
      </c>
      <c r="B394">
        <v>3300032829</v>
      </c>
      <c r="C394" t="s">
        <v>106</v>
      </c>
      <c r="D394">
        <v>2</v>
      </c>
      <c r="E394">
        <v>1012</v>
      </c>
      <c r="F394">
        <v>0.53</v>
      </c>
      <c r="G394">
        <v>9</v>
      </c>
      <c r="H394" t="s">
        <v>195</v>
      </c>
      <c r="I394" t="s">
        <v>197</v>
      </c>
      <c r="J394" t="s">
        <v>267</v>
      </c>
      <c r="K394" t="s">
        <v>268</v>
      </c>
      <c r="L394" t="s">
        <v>392</v>
      </c>
      <c r="M394" t="s">
        <v>407</v>
      </c>
      <c r="N394" t="s">
        <v>408</v>
      </c>
      <c r="O394">
        <v>1</v>
      </c>
      <c r="P394" t="s">
        <v>49</v>
      </c>
      <c r="Q394" t="s">
        <v>50</v>
      </c>
      <c r="R394" t="s">
        <v>51</v>
      </c>
      <c r="S394" t="s">
        <v>52</v>
      </c>
    </row>
    <row r="395" spans="1:19" x14ac:dyDescent="0.25">
      <c r="A395" t="s">
        <v>647</v>
      </c>
      <c r="B395">
        <v>3300033004</v>
      </c>
      <c r="C395" t="s">
        <v>172</v>
      </c>
      <c r="D395">
        <v>2</v>
      </c>
      <c r="E395">
        <v>1010</v>
      </c>
      <c r="F395">
        <v>0.54</v>
      </c>
      <c r="G395">
        <v>5</v>
      </c>
      <c r="P395" t="s">
        <v>49</v>
      </c>
      <c r="Q395" t="s">
        <v>50</v>
      </c>
      <c r="R395" t="s">
        <v>51</v>
      </c>
      <c r="S395" t="s">
        <v>52</v>
      </c>
    </row>
    <row r="396" spans="1:19" x14ac:dyDescent="0.25">
      <c r="A396" t="s">
        <v>509</v>
      </c>
      <c r="B396">
        <v>3300032893</v>
      </c>
      <c r="C396" t="s">
        <v>135</v>
      </c>
      <c r="D396">
        <v>2</v>
      </c>
      <c r="E396">
        <v>1007</v>
      </c>
      <c r="F396">
        <v>0.61</v>
      </c>
      <c r="G396">
        <v>8</v>
      </c>
      <c r="H396" t="s">
        <v>195</v>
      </c>
      <c r="I396" t="s">
        <v>197</v>
      </c>
      <c r="J396" t="s">
        <v>223</v>
      </c>
      <c r="K396" t="s">
        <v>224</v>
      </c>
      <c r="L396" t="s">
        <v>225</v>
      </c>
      <c r="M396" t="s">
        <v>226</v>
      </c>
      <c r="O396">
        <v>1</v>
      </c>
      <c r="P396" t="s">
        <v>49</v>
      </c>
      <c r="Q396" t="s">
        <v>50</v>
      </c>
      <c r="R396" t="s">
        <v>51</v>
      </c>
      <c r="S396" t="s">
        <v>52</v>
      </c>
    </row>
    <row r="397" spans="1:19" x14ac:dyDescent="0.25">
      <c r="A397" t="s">
        <v>409</v>
      </c>
      <c r="B397">
        <v>3300032829</v>
      </c>
      <c r="C397" t="s">
        <v>106</v>
      </c>
      <c r="D397">
        <v>2</v>
      </c>
      <c r="E397">
        <v>1006</v>
      </c>
      <c r="F397">
        <v>0.54</v>
      </c>
      <c r="G397">
        <v>8</v>
      </c>
      <c r="H397" t="s">
        <v>195</v>
      </c>
      <c r="I397" t="s">
        <v>197</v>
      </c>
      <c r="J397" t="s">
        <v>267</v>
      </c>
      <c r="K397" t="s">
        <v>268</v>
      </c>
      <c r="L397" t="s">
        <v>269</v>
      </c>
      <c r="O397">
        <v>1</v>
      </c>
      <c r="P397" t="s">
        <v>49</v>
      </c>
      <c r="Q397" t="s">
        <v>50</v>
      </c>
      <c r="R397" t="s">
        <v>51</v>
      </c>
      <c r="S397" t="s">
        <v>52</v>
      </c>
    </row>
    <row r="398" spans="1:19" x14ac:dyDescent="0.25">
      <c r="A398" t="s">
        <v>308</v>
      </c>
      <c r="B398">
        <v>3300032783</v>
      </c>
      <c r="C398" t="s">
        <v>71</v>
      </c>
      <c r="D398">
        <v>2</v>
      </c>
      <c r="E398">
        <v>1004</v>
      </c>
      <c r="F398">
        <v>0.71</v>
      </c>
      <c r="G398">
        <v>7</v>
      </c>
      <c r="P398" t="s">
        <v>49</v>
      </c>
      <c r="Q398" t="s">
        <v>50</v>
      </c>
      <c r="R398" t="s">
        <v>51</v>
      </c>
      <c r="S398" t="s">
        <v>52</v>
      </c>
    </row>
    <row r="399" spans="1:19" x14ac:dyDescent="0.25">
      <c r="A399" t="s">
        <v>410</v>
      </c>
      <c r="B399">
        <v>3300032829</v>
      </c>
      <c r="C399" t="s">
        <v>106</v>
      </c>
      <c r="D399">
        <v>2</v>
      </c>
      <c r="E399">
        <v>1003</v>
      </c>
      <c r="F399">
        <v>0.55000000000000004</v>
      </c>
      <c r="G399">
        <v>5</v>
      </c>
      <c r="H399" t="s">
        <v>195</v>
      </c>
      <c r="O399">
        <v>1</v>
      </c>
      <c r="P399" t="s">
        <v>49</v>
      </c>
      <c r="Q399" t="s">
        <v>50</v>
      </c>
      <c r="R399" t="s">
        <v>51</v>
      </c>
      <c r="S399" t="s">
        <v>52</v>
      </c>
    </row>
    <row r="400" spans="1:19" x14ac:dyDescent="0.25">
      <c r="A400" t="s">
        <v>510</v>
      </c>
      <c r="B400">
        <v>3300032893</v>
      </c>
      <c r="C400" t="s">
        <v>135</v>
      </c>
      <c r="D400">
        <v>2</v>
      </c>
      <c r="E400">
        <v>1001</v>
      </c>
      <c r="F400">
        <v>0.66</v>
      </c>
      <c r="G400">
        <v>9</v>
      </c>
      <c r="P400" t="s">
        <v>49</v>
      </c>
      <c r="Q400" t="s">
        <v>50</v>
      </c>
      <c r="R400" t="s">
        <v>51</v>
      </c>
      <c r="S400" t="s">
        <v>52</v>
      </c>
    </row>
    <row r="401" spans="1:19" x14ac:dyDescent="0.25">
      <c r="A401" t="s">
        <v>309</v>
      </c>
      <c r="B401">
        <v>3300032783</v>
      </c>
      <c r="C401" t="s">
        <v>71</v>
      </c>
      <c r="D401">
        <v>2</v>
      </c>
      <c r="E401">
        <v>1000</v>
      </c>
      <c r="F401">
        <v>0.55000000000000004</v>
      </c>
      <c r="G401">
        <v>8</v>
      </c>
      <c r="H401" t="s">
        <v>195</v>
      </c>
      <c r="O401">
        <v>1</v>
      </c>
      <c r="P401" t="s">
        <v>49</v>
      </c>
      <c r="Q401" t="s">
        <v>50</v>
      </c>
      <c r="R401" t="s">
        <v>51</v>
      </c>
      <c r="S401" t="s">
        <v>52</v>
      </c>
    </row>
    <row r="402" spans="1:19" x14ac:dyDescent="0.25">
      <c r="A402" t="s">
        <v>339</v>
      </c>
      <c r="B402">
        <v>3300032805</v>
      </c>
      <c r="C402" t="s">
        <v>88</v>
      </c>
      <c r="D402">
        <v>2</v>
      </c>
      <c r="E402">
        <v>1000</v>
      </c>
      <c r="F402">
        <v>0.68</v>
      </c>
      <c r="G402">
        <v>12</v>
      </c>
      <c r="H402" t="s">
        <v>195</v>
      </c>
      <c r="I402" t="s">
        <v>197</v>
      </c>
      <c r="J402" t="s">
        <v>223</v>
      </c>
      <c r="O402">
        <v>1</v>
      </c>
      <c r="P402" t="s">
        <v>49</v>
      </c>
      <c r="Q402" t="s">
        <v>50</v>
      </c>
      <c r="R402" t="s">
        <v>51</v>
      </c>
      <c r="S402" t="s">
        <v>52</v>
      </c>
    </row>
  </sheetData>
  <autoFilter ref="A1:T402">
    <sortState ref="A2:T402">
      <sortCondition descending="1" ref="E1:E402"/>
    </sortState>
  </autoFilter>
  <sortState ref="A2:T402">
    <sortCondition descending="1" ref="E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C28" sqref="C28"/>
    </sheetView>
  </sheetViews>
  <sheetFormatPr defaultColWidth="11" defaultRowHeight="15.75" x14ac:dyDescent="0.25"/>
  <cols>
    <col min="1" max="1" width="42.5" customWidth="1"/>
    <col min="3" max="3" width="104.125" customWidth="1"/>
    <col min="9" max="9" width="17.125" customWidth="1"/>
    <col min="10" max="10" width="15.875" customWidth="1"/>
  </cols>
  <sheetData>
    <row r="1" spans="1:20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</row>
    <row r="2" spans="1:20" x14ac:dyDescent="0.25">
      <c r="A2" t="s">
        <v>721</v>
      </c>
      <c r="B2">
        <v>3300032829</v>
      </c>
      <c r="C2" t="s">
        <v>106</v>
      </c>
      <c r="D2">
        <v>768</v>
      </c>
      <c r="E2">
        <v>745587</v>
      </c>
      <c r="F2">
        <v>0.56000000000000005</v>
      </c>
      <c r="G2">
        <v>29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54</v>
      </c>
      <c r="O2">
        <v>0.75</v>
      </c>
      <c r="P2" t="s">
        <v>49</v>
      </c>
      <c r="Q2" t="s">
        <v>50</v>
      </c>
      <c r="R2" t="s">
        <v>51</v>
      </c>
      <c r="S2" t="s">
        <v>52</v>
      </c>
    </row>
    <row r="3" spans="1:20" x14ac:dyDescent="0.25">
      <c r="A3" t="s">
        <v>732</v>
      </c>
      <c r="B3">
        <v>3300032893</v>
      </c>
      <c r="C3" t="s">
        <v>135</v>
      </c>
      <c r="D3">
        <v>214</v>
      </c>
      <c r="E3">
        <v>234576</v>
      </c>
      <c r="F3">
        <v>0.53</v>
      </c>
      <c r="G3">
        <v>67</v>
      </c>
      <c r="H3" t="s">
        <v>42</v>
      </c>
      <c r="I3" t="s">
        <v>43</v>
      </c>
      <c r="J3" t="s">
        <v>44</v>
      </c>
      <c r="K3" t="s">
        <v>45</v>
      </c>
      <c r="L3" t="s">
        <v>46</v>
      </c>
      <c r="M3" t="s">
        <v>47</v>
      </c>
      <c r="N3" t="s">
        <v>54</v>
      </c>
      <c r="O3">
        <v>0.63</v>
      </c>
      <c r="P3" t="s">
        <v>49</v>
      </c>
      <c r="Q3" t="s">
        <v>50</v>
      </c>
      <c r="R3" t="s">
        <v>51</v>
      </c>
      <c r="S3" t="s">
        <v>52</v>
      </c>
    </row>
    <row r="4" spans="1:20" x14ac:dyDescent="0.25">
      <c r="A4" t="s">
        <v>738</v>
      </c>
      <c r="B4">
        <v>3300032897</v>
      </c>
      <c r="C4" t="s">
        <v>143</v>
      </c>
      <c r="D4">
        <v>204</v>
      </c>
      <c r="E4">
        <v>199873</v>
      </c>
      <c r="F4">
        <v>0.56000000000000005</v>
      </c>
      <c r="G4">
        <v>16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54</v>
      </c>
      <c r="O4">
        <v>0.8</v>
      </c>
      <c r="P4" t="s">
        <v>49</v>
      </c>
      <c r="Q4" t="s">
        <v>50</v>
      </c>
      <c r="R4" t="s">
        <v>51</v>
      </c>
      <c r="S4" t="s">
        <v>52</v>
      </c>
    </row>
    <row r="5" spans="1:20" x14ac:dyDescent="0.25">
      <c r="A5" t="s">
        <v>737</v>
      </c>
      <c r="B5">
        <v>3300032895</v>
      </c>
      <c r="C5" t="s">
        <v>512</v>
      </c>
      <c r="D5">
        <v>186</v>
      </c>
      <c r="E5">
        <v>188985</v>
      </c>
      <c r="F5">
        <v>0.56000000000000005</v>
      </c>
      <c r="G5">
        <v>17</v>
      </c>
      <c r="H5" t="s">
        <v>195</v>
      </c>
      <c r="O5">
        <v>0.62</v>
      </c>
      <c r="P5" t="s">
        <v>49</v>
      </c>
      <c r="Q5" t="s">
        <v>50</v>
      </c>
      <c r="R5" t="s">
        <v>51</v>
      </c>
      <c r="S5" t="s">
        <v>52</v>
      </c>
    </row>
    <row r="6" spans="1:20" x14ac:dyDescent="0.25">
      <c r="A6" t="s">
        <v>739</v>
      </c>
      <c r="B6">
        <v>3300032897</v>
      </c>
      <c r="C6" t="s">
        <v>143</v>
      </c>
      <c r="D6">
        <v>80</v>
      </c>
      <c r="E6">
        <v>57648</v>
      </c>
      <c r="F6">
        <v>0.64</v>
      </c>
      <c r="G6">
        <v>21</v>
      </c>
      <c r="H6" t="s">
        <v>195</v>
      </c>
      <c r="I6" t="s">
        <v>197</v>
      </c>
      <c r="J6" t="s">
        <v>223</v>
      </c>
      <c r="K6" t="s">
        <v>224</v>
      </c>
      <c r="L6" t="s">
        <v>740</v>
      </c>
      <c r="M6" t="s">
        <v>741</v>
      </c>
      <c r="O6">
        <v>0.55000000000000004</v>
      </c>
      <c r="P6" t="s">
        <v>49</v>
      </c>
      <c r="Q6" t="s">
        <v>50</v>
      </c>
      <c r="R6" t="s">
        <v>51</v>
      </c>
      <c r="S6" t="s">
        <v>52</v>
      </c>
    </row>
    <row r="7" spans="1:20" x14ac:dyDescent="0.25">
      <c r="A7" t="s">
        <v>761</v>
      </c>
      <c r="B7">
        <v>3300032955</v>
      </c>
      <c r="C7" t="s">
        <v>602</v>
      </c>
      <c r="D7">
        <v>27</v>
      </c>
      <c r="E7">
        <v>40553</v>
      </c>
      <c r="F7">
        <v>0.74</v>
      </c>
      <c r="G7">
        <v>17</v>
      </c>
      <c r="H7" t="s">
        <v>195</v>
      </c>
      <c r="I7" t="s">
        <v>197</v>
      </c>
      <c r="J7" t="s">
        <v>267</v>
      </c>
      <c r="K7" t="s">
        <v>687</v>
      </c>
      <c r="O7">
        <v>0.52</v>
      </c>
      <c r="P7" t="s">
        <v>49</v>
      </c>
      <c r="Q7" t="s">
        <v>50</v>
      </c>
      <c r="R7" t="s">
        <v>51</v>
      </c>
      <c r="S7" t="s">
        <v>52</v>
      </c>
    </row>
    <row r="8" spans="1:20" x14ac:dyDescent="0.25">
      <c r="A8" t="s">
        <v>722</v>
      </c>
      <c r="B8">
        <v>3300032829</v>
      </c>
      <c r="C8" t="s">
        <v>106</v>
      </c>
      <c r="D8">
        <v>35</v>
      </c>
      <c r="E8">
        <v>35262</v>
      </c>
      <c r="F8">
        <v>0.52</v>
      </c>
      <c r="G8">
        <v>24</v>
      </c>
      <c r="H8" t="s">
        <v>195</v>
      </c>
      <c r="O8">
        <v>0.89</v>
      </c>
      <c r="P8" t="s">
        <v>49</v>
      </c>
      <c r="Q8" t="s">
        <v>50</v>
      </c>
      <c r="R8" t="s">
        <v>51</v>
      </c>
      <c r="S8" t="s">
        <v>52</v>
      </c>
    </row>
    <row r="9" spans="1:20" x14ac:dyDescent="0.25">
      <c r="A9" t="s">
        <v>723</v>
      </c>
      <c r="B9">
        <v>3300032829</v>
      </c>
      <c r="C9" t="s">
        <v>106</v>
      </c>
      <c r="D9">
        <v>33</v>
      </c>
      <c r="E9">
        <v>33799</v>
      </c>
      <c r="F9">
        <v>0.5</v>
      </c>
      <c r="G9">
        <v>14</v>
      </c>
      <c r="H9" t="s">
        <v>195</v>
      </c>
      <c r="O9">
        <v>0.85</v>
      </c>
      <c r="P9" t="s">
        <v>49</v>
      </c>
      <c r="Q9" t="s">
        <v>50</v>
      </c>
      <c r="R9" t="s">
        <v>51</v>
      </c>
      <c r="S9" t="s">
        <v>52</v>
      </c>
    </row>
    <row r="10" spans="1:20" x14ac:dyDescent="0.25">
      <c r="A10" t="s">
        <v>727</v>
      </c>
      <c r="B10">
        <v>3300032892</v>
      </c>
      <c r="C10" t="s">
        <v>130</v>
      </c>
      <c r="D10">
        <v>30</v>
      </c>
      <c r="E10">
        <v>32637</v>
      </c>
      <c r="F10">
        <v>0.53</v>
      </c>
      <c r="G10">
        <v>12</v>
      </c>
      <c r="H10" t="s">
        <v>195</v>
      </c>
      <c r="O10">
        <v>0.8</v>
      </c>
      <c r="P10" t="s">
        <v>49</v>
      </c>
      <c r="Q10" t="s">
        <v>50</v>
      </c>
      <c r="R10" t="s">
        <v>51</v>
      </c>
      <c r="S10" t="s">
        <v>52</v>
      </c>
    </row>
    <row r="11" spans="1:20" x14ac:dyDescent="0.25">
      <c r="A11" t="s">
        <v>674</v>
      </c>
      <c r="B11">
        <v>3300032770</v>
      </c>
      <c r="C11" t="s">
        <v>41</v>
      </c>
      <c r="D11">
        <v>33</v>
      </c>
      <c r="E11">
        <v>32456</v>
      </c>
      <c r="F11">
        <v>0.64</v>
      </c>
      <c r="G11">
        <v>14</v>
      </c>
      <c r="H11" t="s">
        <v>195</v>
      </c>
      <c r="I11" t="s">
        <v>197</v>
      </c>
      <c r="O11">
        <v>0.64</v>
      </c>
      <c r="P11" t="s">
        <v>49</v>
      </c>
      <c r="Q11" t="s">
        <v>50</v>
      </c>
      <c r="R11" t="s">
        <v>51</v>
      </c>
      <c r="S11" t="s">
        <v>52</v>
      </c>
    </row>
    <row r="12" spans="1:20" x14ac:dyDescent="0.25">
      <c r="A12" t="s">
        <v>765</v>
      </c>
      <c r="B12">
        <v>3300033158</v>
      </c>
      <c r="C12" t="s">
        <v>189</v>
      </c>
      <c r="D12">
        <v>19</v>
      </c>
      <c r="E12">
        <v>21189</v>
      </c>
      <c r="F12">
        <v>0.71</v>
      </c>
      <c r="G12">
        <v>16</v>
      </c>
      <c r="H12" t="s">
        <v>195</v>
      </c>
      <c r="I12" t="s">
        <v>197</v>
      </c>
      <c r="J12" t="s">
        <v>267</v>
      </c>
      <c r="O12">
        <v>0.68</v>
      </c>
      <c r="P12" t="s">
        <v>49</v>
      </c>
      <c r="Q12" t="s">
        <v>50</v>
      </c>
      <c r="R12" t="s">
        <v>51</v>
      </c>
      <c r="S12" t="s">
        <v>52</v>
      </c>
    </row>
    <row r="13" spans="1:20" x14ac:dyDescent="0.25">
      <c r="A13" t="s">
        <v>716</v>
      </c>
      <c r="B13">
        <v>3300032828</v>
      </c>
      <c r="C13" t="s">
        <v>92</v>
      </c>
      <c r="D13">
        <v>18</v>
      </c>
      <c r="E13">
        <v>20417</v>
      </c>
      <c r="F13">
        <v>0.71</v>
      </c>
      <c r="G13">
        <v>15</v>
      </c>
      <c r="H13" t="s">
        <v>195</v>
      </c>
      <c r="I13" t="s">
        <v>197</v>
      </c>
      <c r="J13" t="s">
        <v>267</v>
      </c>
      <c r="O13">
        <v>0.56000000000000005</v>
      </c>
      <c r="P13" t="s">
        <v>49</v>
      </c>
      <c r="Q13" t="s">
        <v>50</v>
      </c>
      <c r="R13" t="s">
        <v>51</v>
      </c>
      <c r="S13" t="s">
        <v>52</v>
      </c>
    </row>
    <row r="14" spans="1:20" x14ac:dyDescent="0.25">
      <c r="A14" t="s">
        <v>728</v>
      </c>
      <c r="B14">
        <v>3300032892</v>
      </c>
      <c r="C14" t="s">
        <v>130</v>
      </c>
      <c r="D14">
        <v>16</v>
      </c>
      <c r="E14">
        <v>18820</v>
      </c>
      <c r="F14">
        <v>0.7</v>
      </c>
      <c r="G14">
        <v>19</v>
      </c>
      <c r="H14" t="s">
        <v>195</v>
      </c>
      <c r="I14" t="s">
        <v>197</v>
      </c>
      <c r="J14" t="s">
        <v>267</v>
      </c>
      <c r="O14">
        <v>0.69</v>
      </c>
      <c r="P14" t="s">
        <v>49</v>
      </c>
      <c r="Q14" t="s">
        <v>50</v>
      </c>
      <c r="R14" t="s">
        <v>51</v>
      </c>
      <c r="S14" t="s">
        <v>52</v>
      </c>
    </row>
    <row r="15" spans="1:20" x14ac:dyDescent="0.25">
      <c r="A15" t="s">
        <v>692</v>
      </c>
      <c r="B15">
        <v>3300032783</v>
      </c>
      <c r="C15" t="s">
        <v>71</v>
      </c>
      <c r="D15">
        <v>17</v>
      </c>
      <c r="E15">
        <v>15746</v>
      </c>
      <c r="F15">
        <v>0.7</v>
      </c>
      <c r="G15">
        <v>15</v>
      </c>
      <c r="H15" t="s">
        <v>195</v>
      </c>
      <c r="I15" t="s">
        <v>197</v>
      </c>
      <c r="J15" t="s">
        <v>267</v>
      </c>
      <c r="O15">
        <v>0.71</v>
      </c>
      <c r="P15" t="s">
        <v>49</v>
      </c>
      <c r="Q15" t="s">
        <v>50</v>
      </c>
      <c r="R15" t="s">
        <v>51</v>
      </c>
      <c r="S15" t="s">
        <v>52</v>
      </c>
    </row>
    <row r="16" spans="1:20" x14ac:dyDescent="0.25">
      <c r="A16" t="s">
        <v>686</v>
      </c>
      <c r="B16">
        <v>3300032782</v>
      </c>
      <c r="C16" t="s">
        <v>60</v>
      </c>
      <c r="D16">
        <v>11</v>
      </c>
      <c r="E16">
        <v>13663</v>
      </c>
      <c r="F16">
        <v>0.73</v>
      </c>
      <c r="G16">
        <v>12</v>
      </c>
      <c r="H16" t="s">
        <v>195</v>
      </c>
      <c r="I16" t="s">
        <v>197</v>
      </c>
      <c r="J16" t="s">
        <v>267</v>
      </c>
      <c r="K16" t="s">
        <v>687</v>
      </c>
      <c r="L16" t="s">
        <v>688</v>
      </c>
      <c r="M16" t="s">
        <v>689</v>
      </c>
      <c r="O16">
        <v>0.73</v>
      </c>
      <c r="P16" t="s">
        <v>49</v>
      </c>
      <c r="Q16" t="s">
        <v>50</v>
      </c>
      <c r="R16" t="s">
        <v>51</v>
      </c>
      <c r="S16" t="s">
        <v>52</v>
      </c>
    </row>
    <row r="17" spans="1:19" x14ac:dyDescent="0.25">
      <c r="A17" t="s">
        <v>742</v>
      </c>
      <c r="B17">
        <v>3300032897</v>
      </c>
      <c r="C17" t="s">
        <v>143</v>
      </c>
      <c r="D17">
        <v>10</v>
      </c>
      <c r="E17">
        <v>13174</v>
      </c>
      <c r="F17">
        <v>0.72</v>
      </c>
      <c r="G17">
        <v>16</v>
      </c>
      <c r="H17" t="s">
        <v>195</v>
      </c>
      <c r="I17" t="s">
        <v>197</v>
      </c>
      <c r="J17" t="s">
        <v>267</v>
      </c>
      <c r="O17">
        <v>0.6</v>
      </c>
      <c r="P17" t="s">
        <v>49</v>
      </c>
      <c r="Q17" t="s">
        <v>50</v>
      </c>
      <c r="R17" t="s">
        <v>51</v>
      </c>
      <c r="S17" t="s">
        <v>52</v>
      </c>
    </row>
    <row r="18" spans="1:19" x14ac:dyDescent="0.25">
      <c r="A18" t="s">
        <v>743</v>
      </c>
      <c r="B18">
        <v>3300032897</v>
      </c>
      <c r="C18" t="s">
        <v>143</v>
      </c>
      <c r="D18">
        <v>13</v>
      </c>
      <c r="E18">
        <v>12609</v>
      </c>
      <c r="F18">
        <v>0.49</v>
      </c>
      <c r="G18">
        <v>17</v>
      </c>
      <c r="H18" t="s">
        <v>42</v>
      </c>
      <c r="I18" t="s">
        <v>43</v>
      </c>
      <c r="J18" t="s">
        <v>44</v>
      </c>
      <c r="O18">
        <v>0.62</v>
      </c>
      <c r="P18" t="s">
        <v>49</v>
      </c>
      <c r="Q18" t="s">
        <v>50</v>
      </c>
      <c r="R18" t="s">
        <v>51</v>
      </c>
      <c r="S18" t="s">
        <v>52</v>
      </c>
    </row>
    <row r="19" spans="1:19" x14ac:dyDescent="0.25">
      <c r="A19" t="s">
        <v>729</v>
      </c>
      <c r="B19">
        <v>3300032892</v>
      </c>
      <c r="C19" t="s">
        <v>130</v>
      </c>
      <c r="D19">
        <v>10</v>
      </c>
      <c r="E19">
        <v>11484</v>
      </c>
      <c r="F19">
        <v>0.67</v>
      </c>
      <c r="G19">
        <v>10</v>
      </c>
      <c r="H19" t="s">
        <v>195</v>
      </c>
      <c r="I19" t="s">
        <v>197</v>
      </c>
      <c r="J19" t="s">
        <v>267</v>
      </c>
      <c r="K19" t="s">
        <v>687</v>
      </c>
      <c r="L19" t="s">
        <v>688</v>
      </c>
      <c r="M19" t="s">
        <v>689</v>
      </c>
      <c r="O19">
        <v>0.6</v>
      </c>
      <c r="P19" t="s">
        <v>49</v>
      </c>
      <c r="Q19" t="s">
        <v>50</v>
      </c>
      <c r="R19" t="s">
        <v>51</v>
      </c>
      <c r="S19" t="s">
        <v>52</v>
      </c>
    </row>
    <row r="20" spans="1:19" x14ac:dyDescent="0.25">
      <c r="A20" t="s">
        <v>733</v>
      </c>
      <c r="B20">
        <v>3300032893</v>
      </c>
      <c r="C20" t="s">
        <v>135</v>
      </c>
      <c r="D20">
        <v>10</v>
      </c>
      <c r="E20">
        <v>11175</v>
      </c>
      <c r="F20">
        <v>0.63</v>
      </c>
      <c r="G20">
        <v>14</v>
      </c>
      <c r="H20" t="s">
        <v>195</v>
      </c>
      <c r="I20" t="s">
        <v>197</v>
      </c>
      <c r="J20" t="s">
        <v>223</v>
      </c>
      <c r="O20">
        <v>0.6</v>
      </c>
      <c r="P20" t="s">
        <v>49</v>
      </c>
      <c r="Q20" t="s">
        <v>50</v>
      </c>
      <c r="R20" t="s">
        <v>51</v>
      </c>
      <c r="S20" t="s">
        <v>52</v>
      </c>
    </row>
    <row r="21" spans="1:19" x14ac:dyDescent="0.25">
      <c r="A21" t="s">
        <v>699</v>
      </c>
      <c r="B21">
        <v>3300032805</v>
      </c>
      <c r="C21" t="s">
        <v>88</v>
      </c>
      <c r="D21">
        <v>14</v>
      </c>
      <c r="E21">
        <v>10544</v>
      </c>
      <c r="F21">
        <v>0.61</v>
      </c>
      <c r="G21">
        <v>16</v>
      </c>
      <c r="H21" t="s">
        <v>195</v>
      </c>
      <c r="I21" t="s">
        <v>197</v>
      </c>
      <c r="J21" t="s">
        <v>223</v>
      </c>
      <c r="K21" t="s">
        <v>224</v>
      </c>
      <c r="L21" t="s">
        <v>700</v>
      </c>
      <c r="M21" t="s">
        <v>701</v>
      </c>
      <c r="O21">
        <v>0.86</v>
      </c>
      <c r="P21" t="s">
        <v>49</v>
      </c>
      <c r="Q21" t="s">
        <v>50</v>
      </c>
      <c r="R21" t="s">
        <v>51</v>
      </c>
      <c r="S21" t="s">
        <v>52</v>
      </c>
    </row>
    <row r="22" spans="1:19" x14ac:dyDescent="0.25">
      <c r="A22" t="s">
        <v>724</v>
      </c>
      <c r="B22">
        <v>3300032829</v>
      </c>
      <c r="C22" t="s">
        <v>106</v>
      </c>
      <c r="D22">
        <v>11</v>
      </c>
      <c r="E22">
        <v>10452</v>
      </c>
      <c r="F22">
        <v>0.56000000000000005</v>
      </c>
      <c r="G22">
        <v>13</v>
      </c>
      <c r="H22" t="s">
        <v>195</v>
      </c>
      <c r="I22" t="s">
        <v>197</v>
      </c>
      <c r="J22" t="s">
        <v>267</v>
      </c>
      <c r="K22" t="s">
        <v>268</v>
      </c>
      <c r="L22" t="s">
        <v>392</v>
      </c>
      <c r="O22">
        <v>0.73</v>
      </c>
      <c r="P22" t="s">
        <v>49</v>
      </c>
      <c r="Q22" t="s">
        <v>50</v>
      </c>
      <c r="R22" t="s">
        <v>51</v>
      </c>
      <c r="S22" t="s">
        <v>52</v>
      </c>
    </row>
    <row r="23" spans="1:19" x14ac:dyDescent="0.25">
      <c r="A23" t="s">
        <v>744</v>
      </c>
      <c r="B23">
        <v>3300032897</v>
      </c>
      <c r="C23" t="s">
        <v>143</v>
      </c>
      <c r="D23">
        <v>8</v>
      </c>
      <c r="E23">
        <v>10359</v>
      </c>
      <c r="F23">
        <v>0.49</v>
      </c>
      <c r="G23">
        <v>10</v>
      </c>
      <c r="H23" t="s">
        <v>195</v>
      </c>
      <c r="I23" t="s">
        <v>232</v>
      </c>
      <c r="J23" t="s">
        <v>233</v>
      </c>
      <c r="K23" t="s">
        <v>234</v>
      </c>
      <c r="L23" t="s">
        <v>235</v>
      </c>
      <c r="M23" t="s">
        <v>697</v>
      </c>
      <c r="N23" t="s">
        <v>698</v>
      </c>
      <c r="O23">
        <v>0.5</v>
      </c>
      <c r="P23" t="s">
        <v>49</v>
      </c>
      <c r="Q23" t="s">
        <v>50</v>
      </c>
      <c r="R23" t="s">
        <v>51</v>
      </c>
      <c r="S23" t="s">
        <v>52</v>
      </c>
    </row>
    <row r="24" spans="1:19" x14ac:dyDescent="0.25">
      <c r="A24" t="s">
        <v>762</v>
      </c>
      <c r="B24">
        <v>3300032955</v>
      </c>
      <c r="C24" t="s">
        <v>602</v>
      </c>
      <c r="D24">
        <v>9</v>
      </c>
      <c r="E24">
        <v>9961</v>
      </c>
      <c r="F24">
        <v>0.68</v>
      </c>
      <c r="G24">
        <v>22</v>
      </c>
      <c r="H24" t="s">
        <v>195</v>
      </c>
      <c r="I24" t="s">
        <v>197</v>
      </c>
      <c r="J24" t="s">
        <v>267</v>
      </c>
      <c r="K24" t="s">
        <v>687</v>
      </c>
      <c r="L24" t="s">
        <v>688</v>
      </c>
      <c r="M24" t="s">
        <v>689</v>
      </c>
      <c r="N24" t="s">
        <v>763</v>
      </c>
      <c r="O24">
        <v>0.33</v>
      </c>
      <c r="P24" t="s">
        <v>49</v>
      </c>
      <c r="Q24" t="s">
        <v>50</v>
      </c>
      <c r="R24" t="s">
        <v>51</v>
      </c>
      <c r="S24" t="s">
        <v>52</v>
      </c>
    </row>
    <row r="25" spans="1:19" x14ac:dyDescent="0.25">
      <c r="A25" t="s">
        <v>756</v>
      </c>
      <c r="B25">
        <v>3300032954</v>
      </c>
      <c r="C25" t="s">
        <v>592</v>
      </c>
      <c r="D25">
        <v>13</v>
      </c>
      <c r="E25">
        <v>9860</v>
      </c>
      <c r="F25">
        <v>0.64</v>
      </c>
      <c r="G25">
        <v>12</v>
      </c>
      <c r="H25" t="s">
        <v>195</v>
      </c>
      <c r="I25" t="s">
        <v>197</v>
      </c>
      <c r="J25" t="s">
        <v>198</v>
      </c>
      <c r="K25" t="s">
        <v>210</v>
      </c>
      <c r="L25" t="s">
        <v>757</v>
      </c>
      <c r="M25" t="s">
        <v>758</v>
      </c>
      <c r="O25">
        <v>0.69</v>
      </c>
      <c r="P25" t="s">
        <v>49</v>
      </c>
      <c r="Q25" t="s">
        <v>50</v>
      </c>
      <c r="R25" t="s">
        <v>51</v>
      </c>
      <c r="S25" t="s">
        <v>52</v>
      </c>
    </row>
    <row r="26" spans="1:19" x14ac:dyDescent="0.25">
      <c r="A26" t="s">
        <v>759</v>
      </c>
      <c r="B26">
        <v>3300032954</v>
      </c>
      <c r="C26" t="s">
        <v>592</v>
      </c>
      <c r="D26">
        <v>14</v>
      </c>
      <c r="E26">
        <v>9548</v>
      </c>
      <c r="F26">
        <v>0.63</v>
      </c>
      <c r="G26">
        <v>8</v>
      </c>
      <c r="H26" t="s">
        <v>195</v>
      </c>
      <c r="I26" t="s">
        <v>197</v>
      </c>
      <c r="J26" t="s">
        <v>198</v>
      </c>
      <c r="K26" t="s">
        <v>210</v>
      </c>
      <c r="L26" t="s">
        <v>757</v>
      </c>
      <c r="M26" t="s">
        <v>758</v>
      </c>
      <c r="O26">
        <v>0.79</v>
      </c>
      <c r="P26" t="s">
        <v>49</v>
      </c>
      <c r="Q26" t="s">
        <v>50</v>
      </c>
      <c r="R26" t="s">
        <v>51</v>
      </c>
      <c r="S26" t="s">
        <v>52</v>
      </c>
    </row>
    <row r="27" spans="1:19" x14ac:dyDescent="0.25">
      <c r="A27" t="s">
        <v>764</v>
      </c>
      <c r="B27">
        <v>3300033004</v>
      </c>
      <c r="C27" t="s">
        <v>172</v>
      </c>
      <c r="D27">
        <v>8</v>
      </c>
      <c r="E27">
        <v>9547</v>
      </c>
      <c r="F27">
        <v>0.71</v>
      </c>
      <c r="G27">
        <v>13</v>
      </c>
      <c r="H27" t="s">
        <v>195</v>
      </c>
      <c r="I27" t="s">
        <v>197</v>
      </c>
      <c r="J27" t="s">
        <v>267</v>
      </c>
      <c r="K27" t="s">
        <v>687</v>
      </c>
      <c r="L27" t="s">
        <v>688</v>
      </c>
      <c r="M27" t="s">
        <v>689</v>
      </c>
      <c r="O27">
        <v>0.75</v>
      </c>
      <c r="P27" t="s">
        <v>49</v>
      </c>
      <c r="Q27" t="s">
        <v>50</v>
      </c>
      <c r="R27" t="s">
        <v>51</v>
      </c>
      <c r="S27" t="s">
        <v>52</v>
      </c>
    </row>
    <row r="28" spans="1:19" x14ac:dyDescent="0.25">
      <c r="A28" t="s">
        <v>734</v>
      </c>
      <c r="B28">
        <v>3300032893</v>
      </c>
      <c r="C28" t="s">
        <v>135</v>
      </c>
      <c r="D28">
        <v>8</v>
      </c>
      <c r="E28">
        <v>9495</v>
      </c>
      <c r="F28">
        <v>0.52</v>
      </c>
      <c r="G28">
        <v>11</v>
      </c>
      <c r="H28" t="s">
        <v>195</v>
      </c>
      <c r="I28" t="s">
        <v>232</v>
      </c>
      <c r="J28" t="s">
        <v>233</v>
      </c>
      <c r="K28" t="s">
        <v>234</v>
      </c>
      <c r="L28" t="s">
        <v>235</v>
      </c>
      <c r="O28">
        <v>0.38</v>
      </c>
      <c r="P28" t="s">
        <v>49</v>
      </c>
      <c r="Q28" t="s">
        <v>50</v>
      </c>
      <c r="R28" t="s">
        <v>51</v>
      </c>
      <c r="S28" t="s">
        <v>52</v>
      </c>
    </row>
    <row r="29" spans="1:19" x14ac:dyDescent="0.25">
      <c r="A29" t="s">
        <v>717</v>
      </c>
      <c r="B29">
        <v>3300032828</v>
      </c>
      <c r="C29" t="s">
        <v>92</v>
      </c>
      <c r="D29">
        <v>9</v>
      </c>
      <c r="E29">
        <v>9361</v>
      </c>
      <c r="F29">
        <v>0.56999999999999995</v>
      </c>
      <c r="G29">
        <v>13</v>
      </c>
      <c r="H29" t="s">
        <v>195</v>
      </c>
      <c r="I29" t="s">
        <v>197</v>
      </c>
      <c r="J29" t="s">
        <v>267</v>
      </c>
      <c r="K29" t="s">
        <v>676</v>
      </c>
      <c r="L29" t="s">
        <v>677</v>
      </c>
      <c r="M29" t="s">
        <v>678</v>
      </c>
      <c r="N29" t="s">
        <v>718</v>
      </c>
      <c r="O29">
        <v>0.44</v>
      </c>
      <c r="P29" t="s">
        <v>49</v>
      </c>
      <c r="Q29" t="s">
        <v>50</v>
      </c>
      <c r="R29" t="s">
        <v>51</v>
      </c>
      <c r="S29" t="s">
        <v>52</v>
      </c>
    </row>
    <row r="30" spans="1:19" x14ac:dyDescent="0.25">
      <c r="A30" t="s">
        <v>702</v>
      </c>
      <c r="B30">
        <v>3300032805</v>
      </c>
      <c r="C30" t="s">
        <v>88</v>
      </c>
      <c r="D30">
        <v>10</v>
      </c>
      <c r="E30">
        <v>9116</v>
      </c>
      <c r="F30">
        <v>0.54</v>
      </c>
      <c r="G30">
        <v>10</v>
      </c>
      <c r="H30" t="s">
        <v>195</v>
      </c>
      <c r="I30" t="s">
        <v>232</v>
      </c>
      <c r="J30" t="s">
        <v>233</v>
      </c>
      <c r="K30" t="s">
        <v>234</v>
      </c>
      <c r="L30" t="s">
        <v>235</v>
      </c>
      <c r="M30" t="s">
        <v>697</v>
      </c>
      <c r="N30" t="s">
        <v>698</v>
      </c>
      <c r="O30">
        <v>0.7</v>
      </c>
      <c r="P30" t="s">
        <v>49</v>
      </c>
      <c r="Q30" t="s">
        <v>50</v>
      </c>
      <c r="R30" t="s">
        <v>51</v>
      </c>
      <c r="S30" t="s">
        <v>52</v>
      </c>
    </row>
    <row r="31" spans="1:19" x14ac:dyDescent="0.25">
      <c r="A31" t="s">
        <v>719</v>
      </c>
      <c r="B31">
        <v>3300032828</v>
      </c>
      <c r="C31" t="s">
        <v>92</v>
      </c>
      <c r="D31">
        <v>7</v>
      </c>
      <c r="E31">
        <v>8260</v>
      </c>
      <c r="F31">
        <v>0.66</v>
      </c>
      <c r="G31">
        <v>9</v>
      </c>
      <c r="H31" t="s">
        <v>195</v>
      </c>
      <c r="I31" t="s">
        <v>197</v>
      </c>
      <c r="J31" t="s">
        <v>267</v>
      </c>
      <c r="K31" t="s">
        <v>687</v>
      </c>
      <c r="L31" t="s">
        <v>688</v>
      </c>
      <c r="M31" t="s">
        <v>689</v>
      </c>
      <c r="N31" t="s">
        <v>691</v>
      </c>
      <c r="O31">
        <v>0.71</v>
      </c>
      <c r="P31" t="s">
        <v>49</v>
      </c>
      <c r="Q31" t="s">
        <v>50</v>
      </c>
      <c r="R31" t="s">
        <v>51</v>
      </c>
      <c r="S31" t="s">
        <v>52</v>
      </c>
    </row>
    <row r="32" spans="1:19" x14ac:dyDescent="0.25">
      <c r="A32" t="s">
        <v>693</v>
      </c>
      <c r="B32">
        <v>3300032783</v>
      </c>
      <c r="C32" t="s">
        <v>71</v>
      </c>
      <c r="D32">
        <v>8</v>
      </c>
      <c r="E32">
        <v>8221</v>
      </c>
      <c r="F32">
        <v>0.65</v>
      </c>
      <c r="G32">
        <v>10</v>
      </c>
      <c r="H32" t="s">
        <v>195</v>
      </c>
      <c r="I32" t="s">
        <v>197</v>
      </c>
      <c r="J32" t="s">
        <v>267</v>
      </c>
      <c r="K32" t="s">
        <v>687</v>
      </c>
      <c r="L32" t="s">
        <v>688</v>
      </c>
      <c r="M32" t="s">
        <v>689</v>
      </c>
      <c r="N32" t="s">
        <v>691</v>
      </c>
      <c r="O32">
        <v>0.5</v>
      </c>
      <c r="P32" t="s">
        <v>49</v>
      </c>
      <c r="Q32" t="s">
        <v>50</v>
      </c>
      <c r="R32" t="s">
        <v>51</v>
      </c>
      <c r="S32" t="s">
        <v>52</v>
      </c>
    </row>
    <row r="33" spans="1:19" x14ac:dyDescent="0.25">
      <c r="A33" t="s">
        <v>735</v>
      </c>
      <c r="B33">
        <v>3300032893</v>
      </c>
      <c r="C33" t="s">
        <v>135</v>
      </c>
      <c r="D33">
        <v>9</v>
      </c>
      <c r="E33">
        <v>8117</v>
      </c>
      <c r="F33">
        <v>0.56000000000000005</v>
      </c>
      <c r="G33">
        <v>16</v>
      </c>
      <c r="H33" t="s">
        <v>195</v>
      </c>
      <c r="I33" t="s">
        <v>197</v>
      </c>
      <c r="J33" t="s">
        <v>267</v>
      </c>
      <c r="K33" t="s">
        <v>268</v>
      </c>
      <c r="L33" t="s">
        <v>392</v>
      </c>
      <c r="M33" t="s">
        <v>714</v>
      </c>
      <c r="N33" t="s">
        <v>715</v>
      </c>
      <c r="O33">
        <v>0.44</v>
      </c>
      <c r="P33" t="s">
        <v>49</v>
      </c>
      <c r="Q33" t="s">
        <v>50</v>
      </c>
      <c r="R33" t="s">
        <v>51</v>
      </c>
      <c r="S33" t="s">
        <v>52</v>
      </c>
    </row>
    <row r="34" spans="1:19" x14ac:dyDescent="0.25">
      <c r="A34" t="s">
        <v>760</v>
      </c>
      <c r="B34">
        <v>3300032954</v>
      </c>
      <c r="C34" t="s">
        <v>592</v>
      </c>
      <c r="D34">
        <v>7</v>
      </c>
      <c r="E34">
        <v>7918</v>
      </c>
      <c r="F34">
        <v>0.56999999999999995</v>
      </c>
      <c r="G34">
        <v>20</v>
      </c>
      <c r="H34" t="s">
        <v>195</v>
      </c>
      <c r="I34" t="s">
        <v>197</v>
      </c>
      <c r="J34" t="s">
        <v>267</v>
      </c>
      <c r="K34" t="s">
        <v>676</v>
      </c>
      <c r="L34" t="s">
        <v>677</v>
      </c>
      <c r="M34" t="s">
        <v>678</v>
      </c>
      <c r="O34">
        <v>0.86</v>
      </c>
      <c r="P34" t="s">
        <v>49</v>
      </c>
      <c r="Q34" t="s">
        <v>50</v>
      </c>
      <c r="R34" t="s">
        <v>51</v>
      </c>
      <c r="S34" t="s">
        <v>52</v>
      </c>
    </row>
    <row r="35" spans="1:19" x14ac:dyDescent="0.25">
      <c r="A35" t="s">
        <v>725</v>
      </c>
      <c r="B35">
        <v>3300032829</v>
      </c>
      <c r="C35" t="s">
        <v>106</v>
      </c>
      <c r="D35">
        <v>13</v>
      </c>
      <c r="E35">
        <v>7899</v>
      </c>
      <c r="F35">
        <v>0.53</v>
      </c>
      <c r="G35">
        <v>11</v>
      </c>
      <c r="H35" t="s">
        <v>195</v>
      </c>
      <c r="I35" t="s">
        <v>197</v>
      </c>
      <c r="J35" t="s">
        <v>267</v>
      </c>
      <c r="O35">
        <v>0.54</v>
      </c>
      <c r="P35" t="s">
        <v>49</v>
      </c>
      <c r="Q35" t="s">
        <v>50</v>
      </c>
      <c r="R35" t="s">
        <v>51</v>
      </c>
      <c r="S35" t="s">
        <v>52</v>
      </c>
    </row>
    <row r="36" spans="1:19" x14ac:dyDescent="0.25">
      <c r="A36" t="s">
        <v>675</v>
      </c>
      <c r="B36">
        <v>3300032770</v>
      </c>
      <c r="C36" t="s">
        <v>41</v>
      </c>
      <c r="D36">
        <v>7</v>
      </c>
      <c r="E36">
        <v>7806</v>
      </c>
      <c r="F36">
        <v>0.57999999999999996</v>
      </c>
      <c r="G36">
        <v>22</v>
      </c>
      <c r="H36" t="s">
        <v>195</v>
      </c>
      <c r="I36" t="s">
        <v>197</v>
      </c>
      <c r="J36" t="s">
        <v>267</v>
      </c>
      <c r="K36" t="s">
        <v>676</v>
      </c>
      <c r="L36" t="s">
        <v>677</v>
      </c>
      <c r="M36" t="s">
        <v>678</v>
      </c>
      <c r="N36" t="s">
        <v>679</v>
      </c>
      <c r="O36">
        <v>0.56999999999999995</v>
      </c>
      <c r="P36" t="s">
        <v>49</v>
      </c>
      <c r="Q36" t="s">
        <v>50</v>
      </c>
      <c r="R36" t="s">
        <v>51</v>
      </c>
      <c r="S36" t="s">
        <v>52</v>
      </c>
    </row>
    <row r="37" spans="1:19" x14ac:dyDescent="0.25">
      <c r="A37" t="s">
        <v>726</v>
      </c>
      <c r="B37">
        <v>3300032829</v>
      </c>
      <c r="C37" t="s">
        <v>106</v>
      </c>
      <c r="D37">
        <v>6</v>
      </c>
      <c r="E37">
        <v>6926</v>
      </c>
      <c r="F37">
        <v>0.55000000000000004</v>
      </c>
      <c r="G37">
        <v>24</v>
      </c>
      <c r="H37" t="s">
        <v>195</v>
      </c>
      <c r="I37" t="s">
        <v>197</v>
      </c>
      <c r="J37" t="s">
        <v>267</v>
      </c>
      <c r="K37" t="s">
        <v>676</v>
      </c>
      <c r="L37" t="s">
        <v>677</v>
      </c>
      <c r="M37" t="s">
        <v>678</v>
      </c>
      <c r="N37" t="s">
        <v>718</v>
      </c>
      <c r="O37">
        <v>0.83</v>
      </c>
      <c r="P37" t="s">
        <v>49</v>
      </c>
      <c r="Q37" t="s">
        <v>50</v>
      </c>
      <c r="R37" t="s">
        <v>51</v>
      </c>
      <c r="S37" t="s">
        <v>52</v>
      </c>
    </row>
    <row r="38" spans="1:19" x14ac:dyDescent="0.25">
      <c r="A38" t="s">
        <v>745</v>
      </c>
      <c r="B38">
        <v>3300032897</v>
      </c>
      <c r="C38" t="s">
        <v>143</v>
      </c>
      <c r="D38">
        <v>10</v>
      </c>
      <c r="E38">
        <v>6920</v>
      </c>
      <c r="F38">
        <v>0.63</v>
      </c>
      <c r="G38">
        <v>22</v>
      </c>
      <c r="H38" t="s">
        <v>195</v>
      </c>
      <c r="I38" t="s">
        <v>197</v>
      </c>
      <c r="J38" t="s">
        <v>198</v>
      </c>
      <c r="K38" t="s">
        <v>746</v>
      </c>
      <c r="O38">
        <v>0.7</v>
      </c>
      <c r="P38" t="s">
        <v>49</v>
      </c>
      <c r="Q38" t="s">
        <v>50</v>
      </c>
      <c r="R38" t="s">
        <v>51</v>
      </c>
      <c r="S38" t="s">
        <v>52</v>
      </c>
    </row>
    <row r="39" spans="1:19" x14ac:dyDescent="0.25">
      <c r="A39" t="s">
        <v>703</v>
      </c>
      <c r="B39">
        <v>3300032805</v>
      </c>
      <c r="C39" t="s">
        <v>88</v>
      </c>
      <c r="D39">
        <v>8</v>
      </c>
      <c r="E39">
        <v>6883</v>
      </c>
      <c r="F39">
        <v>0.59</v>
      </c>
      <c r="G39">
        <v>16</v>
      </c>
      <c r="H39" t="s">
        <v>195</v>
      </c>
      <c r="I39" t="s">
        <v>217</v>
      </c>
      <c r="O39">
        <v>0.38</v>
      </c>
      <c r="P39" t="s">
        <v>49</v>
      </c>
      <c r="Q39" t="s">
        <v>50</v>
      </c>
      <c r="R39" t="s">
        <v>51</v>
      </c>
      <c r="S39" t="s">
        <v>52</v>
      </c>
    </row>
    <row r="40" spans="1:19" x14ac:dyDescent="0.25">
      <c r="A40" t="s">
        <v>704</v>
      </c>
      <c r="B40">
        <v>3300032805</v>
      </c>
      <c r="C40" t="s">
        <v>88</v>
      </c>
      <c r="D40">
        <v>5</v>
      </c>
      <c r="E40">
        <v>6292</v>
      </c>
      <c r="F40">
        <v>0.59</v>
      </c>
      <c r="G40">
        <v>16</v>
      </c>
      <c r="H40" t="s">
        <v>195</v>
      </c>
      <c r="I40" t="s">
        <v>217</v>
      </c>
      <c r="J40" t="s">
        <v>213</v>
      </c>
      <c r="K40" t="s">
        <v>213</v>
      </c>
      <c r="L40" t="s">
        <v>213</v>
      </c>
      <c r="M40" t="s">
        <v>705</v>
      </c>
      <c r="N40" t="s">
        <v>706</v>
      </c>
      <c r="O40">
        <v>0.8</v>
      </c>
      <c r="P40" t="s">
        <v>49</v>
      </c>
      <c r="Q40" t="s">
        <v>50</v>
      </c>
      <c r="R40" t="s">
        <v>51</v>
      </c>
      <c r="S40" t="s">
        <v>52</v>
      </c>
    </row>
    <row r="41" spans="1:19" x14ac:dyDescent="0.25">
      <c r="A41" t="s">
        <v>690</v>
      </c>
      <c r="B41">
        <v>3300032782</v>
      </c>
      <c r="C41" t="s">
        <v>60</v>
      </c>
      <c r="D41">
        <v>5</v>
      </c>
      <c r="E41">
        <v>6255</v>
      </c>
      <c r="F41">
        <v>0.69</v>
      </c>
      <c r="G41">
        <v>14</v>
      </c>
      <c r="H41" t="s">
        <v>195</v>
      </c>
      <c r="I41" t="s">
        <v>197</v>
      </c>
      <c r="J41" t="s">
        <v>267</v>
      </c>
      <c r="K41" t="s">
        <v>687</v>
      </c>
      <c r="L41" t="s">
        <v>688</v>
      </c>
      <c r="M41" t="s">
        <v>689</v>
      </c>
      <c r="N41" t="s">
        <v>691</v>
      </c>
      <c r="O41">
        <v>0.6</v>
      </c>
      <c r="P41" t="s">
        <v>49</v>
      </c>
      <c r="Q41" t="s">
        <v>50</v>
      </c>
      <c r="R41" t="s">
        <v>51</v>
      </c>
      <c r="S41" t="s">
        <v>52</v>
      </c>
    </row>
    <row r="42" spans="1:19" x14ac:dyDescent="0.25">
      <c r="A42" t="s">
        <v>694</v>
      </c>
      <c r="B42">
        <v>3300032783</v>
      </c>
      <c r="C42" t="s">
        <v>71</v>
      </c>
      <c r="D42">
        <v>5</v>
      </c>
      <c r="E42">
        <v>6115</v>
      </c>
      <c r="F42">
        <v>0.56999999999999995</v>
      </c>
      <c r="G42">
        <v>12</v>
      </c>
      <c r="P42" t="s">
        <v>49</v>
      </c>
      <c r="Q42" t="s">
        <v>50</v>
      </c>
      <c r="R42" t="s">
        <v>51</v>
      </c>
      <c r="S42" t="s">
        <v>52</v>
      </c>
    </row>
    <row r="43" spans="1:19" x14ac:dyDescent="0.25">
      <c r="A43" t="s">
        <v>747</v>
      </c>
      <c r="B43">
        <v>3300032897</v>
      </c>
      <c r="C43" t="s">
        <v>143</v>
      </c>
      <c r="D43">
        <v>5</v>
      </c>
      <c r="E43">
        <v>5713</v>
      </c>
      <c r="F43">
        <v>0.54</v>
      </c>
      <c r="G43">
        <v>10</v>
      </c>
      <c r="P43" t="s">
        <v>49</v>
      </c>
      <c r="Q43" t="s">
        <v>50</v>
      </c>
      <c r="R43" t="s">
        <v>51</v>
      </c>
      <c r="S43" t="s">
        <v>52</v>
      </c>
    </row>
    <row r="44" spans="1:19" x14ac:dyDescent="0.25">
      <c r="A44" t="s">
        <v>695</v>
      </c>
      <c r="B44">
        <v>3300032783</v>
      </c>
      <c r="C44" t="s">
        <v>71</v>
      </c>
      <c r="D44">
        <v>4</v>
      </c>
      <c r="E44">
        <v>5474</v>
      </c>
      <c r="F44">
        <v>0.66</v>
      </c>
      <c r="G44">
        <v>14</v>
      </c>
      <c r="H44" t="s">
        <v>195</v>
      </c>
      <c r="I44" t="s">
        <v>197</v>
      </c>
      <c r="J44" t="s">
        <v>267</v>
      </c>
      <c r="K44" t="s">
        <v>687</v>
      </c>
      <c r="L44" t="s">
        <v>688</v>
      </c>
      <c r="M44" t="s">
        <v>689</v>
      </c>
      <c r="O44">
        <v>0.75</v>
      </c>
      <c r="P44" t="s">
        <v>49</v>
      </c>
      <c r="Q44" t="s">
        <v>50</v>
      </c>
      <c r="R44" t="s">
        <v>51</v>
      </c>
      <c r="S44" t="s">
        <v>52</v>
      </c>
    </row>
    <row r="45" spans="1:19" x14ac:dyDescent="0.25">
      <c r="A45" t="s">
        <v>707</v>
      </c>
      <c r="B45">
        <v>3300032805</v>
      </c>
      <c r="C45" t="s">
        <v>88</v>
      </c>
      <c r="D45">
        <v>4</v>
      </c>
      <c r="E45">
        <v>5469</v>
      </c>
      <c r="F45">
        <v>0.55000000000000004</v>
      </c>
      <c r="G45">
        <v>10</v>
      </c>
      <c r="H45" t="s">
        <v>195</v>
      </c>
      <c r="I45" t="s">
        <v>197</v>
      </c>
      <c r="J45" t="s">
        <v>223</v>
      </c>
      <c r="K45" t="s">
        <v>224</v>
      </c>
      <c r="L45" t="s">
        <v>708</v>
      </c>
      <c r="M45" t="s">
        <v>709</v>
      </c>
      <c r="N45" t="s">
        <v>710</v>
      </c>
      <c r="O45">
        <v>0.75</v>
      </c>
      <c r="P45" t="s">
        <v>49</v>
      </c>
      <c r="Q45" t="s">
        <v>50</v>
      </c>
      <c r="R45" t="s">
        <v>51</v>
      </c>
      <c r="S45" t="s">
        <v>52</v>
      </c>
    </row>
    <row r="46" spans="1:19" x14ac:dyDescent="0.25">
      <c r="A46" t="s">
        <v>711</v>
      </c>
      <c r="B46">
        <v>3300032805</v>
      </c>
      <c r="C46" t="s">
        <v>88</v>
      </c>
      <c r="D46">
        <v>6</v>
      </c>
      <c r="E46">
        <v>5425</v>
      </c>
      <c r="F46">
        <v>0.59</v>
      </c>
      <c r="G46">
        <v>8</v>
      </c>
      <c r="H46" t="s">
        <v>195</v>
      </c>
      <c r="I46" t="s">
        <v>197</v>
      </c>
      <c r="J46" t="s">
        <v>356</v>
      </c>
      <c r="O46">
        <v>0.5</v>
      </c>
      <c r="P46" t="s">
        <v>49</v>
      </c>
      <c r="Q46" t="s">
        <v>50</v>
      </c>
      <c r="R46" t="s">
        <v>51</v>
      </c>
      <c r="S46" t="s">
        <v>52</v>
      </c>
    </row>
    <row r="47" spans="1:19" x14ac:dyDescent="0.25">
      <c r="A47" t="s">
        <v>748</v>
      </c>
      <c r="B47">
        <v>3300032897</v>
      </c>
      <c r="C47" t="s">
        <v>143</v>
      </c>
      <c r="D47">
        <v>7</v>
      </c>
      <c r="E47">
        <v>5028</v>
      </c>
      <c r="F47">
        <v>0.63</v>
      </c>
      <c r="G47">
        <v>15</v>
      </c>
      <c r="H47" t="s">
        <v>195</v>
      </c>
      <c r="I47" t="s">
        <v>197</v>
      </c>
      <c r="J47" t="s">
        <v>198</v>
      </c>
      <c r="K47" t="s">
        <v>746</v>
      </c>
      <c r="L47" t="s">
        <v>749</v>
      </c>
      <c r="M47" t="s">
        <v>750</v>
      </c>
      <c r="N47" t="s">
        <v>751</v>
      </c>
      <c r="O47">
        <v>0.56999999999999995</v>
      </c>
      <c r="P47" t="s">
        <v>49</v>
      </c>
      <c r="Q47" t="s">
        <v>50</v>
      </c>
      <c r="R47" t="s">
        <v>51</v>
      </c>
      <c r="S47" t="s">
        <v>52</v>
      </c>
    </row>
    <row r="48" spans="1:19" x14ac:dyDescent="0.25">
      <c r="A48" t="s">
        <v>712</v>
      </c>
      <c r="B48">
        <v>3300032805</v>
      </c>
      <c r="C48" t="s">
        <v>88</v>
      </c>
      <c r="D48">
        <v>5</v>
      </c>
      <c r="E48">
        <v>4790</v>
      </c>
      <c r="F48">
        <v>0.67</v>
      </c>
      <c r="G48">
        <v>24</v>
      </c>
      <c r="H48" t="s">
        <v>195</v>
      </c>
      <c r="I48" t="s">
        <v>197</v>
      </c>
      <c r="J48" t="s">
        <v>267</v>
      </c>
      <c r="K48" t="s">
        <v>687</v>
      </c>
      <c r="L48" t="s">
        <v>688</v>
      </c>
      <c r="M48" t="s">
        <v>689</v>
      </c>
      <c r="O48">
        <v>0.8</v>
      </c>
      <c r="P48" t="s">
        <v>49</v>
      </c>
      <c r="Q48" t="s">
        <v>50</v>
      </c>
      <c r="R48" t="s">
        <v>51</v>
      </c>
      <c r="S48" t="s">
        <v>52</v>
      </c>
    </row>
    <row r="49" spans="1:19" x14ac:dyDescent="0.25">
      <c r="A49" t="s">
        <v>713</v>
      </c>
      <c r="B49">
        <v>3300032805</v>
      </c>
      <c r="C49" t="s">
        <v>88</v>
      </c>
      <c r="D49">
        <v>5</v>
      </c>
      <c r="E49">
        <v>4598</v>
      </c>
      <c r="F49">
        <v>0.57999999999999996</v>
      </c>
      <c r="G49">
        <v>15</v>
      </c>
      <c r="H49" t="s">
        <v>195</v>
      </c>
      <c r="I49" t="s">
        <v>197</v>
      </c>
      <c r="J49" t="s">
        <v>267</v>
      </c>
      <c r="K49" t="s">
        <v>268</v>
      </c>
      <c r="L49" t="s">
        <v>392</v>
      </c>
      <c r="M49" t="s">
        <v>714</v>
      </c>
      <c r="N49" t="s">
        <v>715</v>
      </c>
      <c r="O49">
        <v>0.6</v>
      </c>
      <c r="P49" t="s">
        <v>49</v>
      </c>
      <c r="Q49" t="s">
        <v>50</v>
      </c>
      <c r="R49" t="s">
        <v>51</v>
      </c>
      <c r="S49" t="s">
        <v>52</v>
      </c>
    </row>
    <row r="50" spans="1:19" x14ac:dyDescent="0.25">
      <c r="A50" t="s">
        <v>680</v>
      </c>
      <c r="B50">
        <v>3300032770</v>
      </c>
      <c r="C50" t="s">
        <v>41</v>
      </c>
      <c r="D50">
        <v>3</v>
      </c>
      <c r="E50">
        <v>4396</v>
      </c>
      <c r="F50">
        <v>0.57999999999999996</v>
      </c>
      <c r="G50">
        <v>11</v>
      </c>
      <c r="P50" t="s">
        <v>49</v>
      </c>
      <c r="Q50" t="s">
        <v>50</v>
      </c>
      <c r="R50" t="s">
        <v>51</v>
      </c>
      <c r="S50" t="s">
        <v>52</v>
      </c>
    </row>
    <row r="51" spans="1:19" x14ac:dyDescent="0.25">
      <c r="A51" t="s">
        <v>766</v>
      </c>
      <c r="B51">
        <v>3300033158</v>
      </c>
      <c r="C51" t="s">
        <v>189</v>
      </c>
      <c r="D51">
        <v>4</v>
      </c>
      <c r="E51">
        <v>4173</v>
      </c>
      <c r="F51">
        <v>0.65</v>
      </c>
      <c r="G51">
        <v>20</v>
      </c>
      <c r="H51" t="s">
        <v>195</v>
      </c>
      <c r="I51" t="s">
        <v>197</v>
      </c>
      <c r="J51" t="s">
        <v>267</v>
      </c>
      <c r="K51" t="s">
        <v>687</v>
      </c>
      <c r="L51" t="s">
        <v>688</v>
      </c>
      <c r="M51" t="s">
        <v>689</v>
      </c>
      <c r="O51">
        <v>0.75</v>
      </c>
      <c r="P51" t="s">
        <v>49</v>
      </c>
      <c r="Q51" t="s">
        <v>50</v>
      </c>
      <c r="R51" t="s">
        <v>51</v>
      </c>
      <c r="S51" t="s">
        <v>52</v>
      </c>
    </row>
    <row r="52" spans="1:19" x14ac:dyDescent="0.25">
      <c r="A52" t="s">
        <v>736</v>
      </c>
      <c r="B52">
        <v>3300032893</v>
      </c>
      <c r="C52" t="s">
        <v>135</v>
      </c>
      <c r="D52">
        <v>5</v>
      </c>
      <c r="E52">
        <v>4144</v>
      </c>
      <c r="F52">
        <v>0.64</v>
      </c>
      <c r="G52">
        <v>14</v>
      </c>
      <c r="H52" t="s">
        <v>195</v>
      </c>
      <c r="I52" t="s">
        <v>197</v>
      </c>
      <c r="J52" t="s">
        <v>198</v>
      </c>
      <c r="K52" t="s">
        <v>210</v>
      </c>
      <c r="O52">
        <v>0.8</v>
      </c>
      <c r="P52" t="s">
        <v>49</v>
      </c>
      <c r="Q52" t="s">
        <v>50</v>
      </c>
      <c r="R52" t="s">
        <v>51</v>
      </c>
      <c r="S52" t="s">
        <v>52</v>
      </c>
    </row>
    <row r="53" spans="1:19" x14ac:dyDescent="0.25">
      <c r="A53" t="s">
        <v>730</v>
      </c>
      <c r="B53">
        <v>3300032892</v>
      </c>
      <c r="C53" t="s">
        <v>130</v>
      </c>
      <c r="D53">
        <v>4</v>
      </c>
      <c r="E53">
        <v>3983</v>
      </c>
      <c r="F53">
        <v>0.59</v>
      </c>
      <c r="G53">
        <v>23</v>
      </c>
      <c r="H53" t="s">
        <v>195</v>
      </c>
      <c r="I53" t="s">
        <v>197</v>
      </c>
      <c r="O53">
        <v>0.75</v>
      </c>
      <c r="P53" t="s">
        <v>49</v>
      </c>
      <c r="Q53" t="s">
        <v>50</v>
      </c>
      <c r="R53" t="s">
        <v>51</v>
      </c>
      <c r="S53" t="s">
        <v>52</v>
      </c>
    </row>
    <row r="54" spans="1:19" x14ac:dyDescent="0.25">
      <c r="A54" t="s">
        <v>752</v>
      </c>
      <c r="B54">
        <v>3300032897</v>
      </c>
      <c r="C54" t="s">
        <v>143</v>
      </c>
      <c r="D54">
        <v>5</v>
      </c>
      <c r="E54">
        <v>3742</v>
      </c>
      <c r="F54">
        <v>0.54</v>
      </c>
      <c r="G54">
        <v>18</v>
      </c>
      <c r="H54" t="s">
        <v>195</v>
      </c>
      <c r="I54" t="s">
        <v>197</v>
      </c>
      <c r="J54" t="s">
        <v>267</v>
      </c>
      <c r="K54" t="s">
        <v>268</v>
      </c>
      <c r="L54" t="s">
        <v>269</v>
      </c>
      <c r="M54" t="s">
        <v>448</v>
      </c>
      <c r="N54" t="s">
        <v>449</v>
      </c>
      <c r="O54">
        <v>0.6</v>
      </c>
      <c r="P54" t="s">
        <v>49</v>
      </c>
      <c r="Q54" t="s">
        <v>50</v>
      </c>
      <c r="R54" t="s">
        <v>51</v>
      </c>
      <c r="S54" t="s">
        <v>52</v>
      </c>
    </row>
    <row r="55" spans="1:19" x14ac:dyDescent="0.25">
      <c r="A55" t="s">
        <v>720</v>
      </c>
      <c r="B55">
        <v>3300032828</v>
      </c>
      <c r="C55" t="s">
        <v>92</v>
      </c>
      <c r="D55">
        <v>6</v>
      </c>
      <c r="E55">
        <v>3246</v>
      </c>
      <c r="F55">
        <v>0.55000000000000004</v>
      </c>
      <c r="G55">
        <v>8</v>
      </c>
      <c r="H55" t="s">
        <v>195</v>
      </c>
      <c r="I55" t="s">
        <v>197</v>
      </c>
      <c r="J55" t="s">
        <v>267</v>
      </c>
      <c r="K55" t="s">
        <v>268</v>
      </c>
      <c r="L55" t="s">
        <v>392</v>
      </c>
      <c r="M55" t="s">
        <v>714</v>
      </c>
      <c r="N55" t="s">
        <v>715</v>
      </c>
      <c r="O55">
        <v>0.67</v>
      </c>
      <c r="P55" t="s">
        <v>49</v>
      </c>
      <c r="Q55" t="s">
        <v>50</v>
      </c>
      <c r="R55" t="s">
        <v>51</v>
      </c>
      <c r="S55" t="s">
        <v>52</v>
      </c>
    </row>
    <row r="56" spans="1:19" x14ac:dyDescent="0.25">
      <c r="A56" t="s">
        <v>731</v>
      </c>
      <c r="B56">
        <v>3300032892</v>
      </c>
      <c r="C56" t="s">
        <v>130</v>
      </c>
      <c r="D56">
        <v>3</v>
      </c>
      <c r="E56">
        <v>3190</v>
      </c>
      <c r="F56">
        <v>0.55000000000000004</v>
      </c>
      <c r="G56">
        <v>10</v>
      </c>
      <c r="H56" t="s">
        <v>195</v>
      </c>
      <c r="I56" t="s">
        <v>197</v>
      </c>
      <c r="J56" t="s">
        <v>223</v>
      </c>
      <c r="K56" t="s">
        <v>224</v>
      </c>
      <c r="L56" t="s">
        <v>708</v>
      </c>
      <c r="M56" t="s">
        <v>709</v>
      </c>
      <c r="N56" t="s">
        <v>710</v>
      </c>
      <c r="O56">
        <v>0.67</v>
      </c>
      <c r="P56" t="s">
        <v>49</v>
      </c>
      <c r="Q56" t="s">
        <v>50</v>
      </c>
      <c r="R56" t="s">
        <v>51</v>
      </c>
      <c r="S56" t="s">
        <v>52</v>
      </c>
    </row>
    <row r="57" spans="1:19" x14ac:dyDescent="0.25">
      <c r="A57" t="s">
        <v>753</v>
      </c>
      <c r="B57">
        <v>3300032897</v>
      </c>
      <c r="C57" t="s">
        <v>143</v>
      </c>
      <c r="D57">
        <v>5</v>
      </c>
      <c r="E57">
        <v>2858</v>
      </c>
      <c r="F57">
        <v>0.54</v>
      </c>
      <c r="G57">
        <v>7</v>
      </c>
      <c r="H57" t="s">
        <v>42</v>
      </c>
      <c r="I57" t="s">
        <v>43</v>
      </c>
      <c r="J57" t="s">
        <v>44</v>
      </c>
      <c r="K57" t="s">
        <v>77</v>
      </c>
      <c r="L57" t="s">
        <v>78</v>
      </c>
      <c r="M57" t="s">
        <v>79</v>
      </c>
      <c r="N57" t="s">
        <v>80</v>
      </c>
      <c r="O57">
        <v>1</v>
      </c>
      <c r="P57" t="s">
        <v>49</v>
      </c>
      <c r="Q57" t="s">
        <v>50</v>
      </c>
      <c r="R57" t="s">
        <v>51</v>
      </c>
      <c r="S57" t="s">
        <v>52</v>
      </c>
    </row>
    <row r="58" spans="1:19" x14ac:dyDescent="0.25">
      <c r="A58" t="s">
        <v>681</v>
      </c>
      <c r="B58">
        <v>3300032770</v>
      </c>
      <c r="C58" t="s">
        <v>41</v>
      </c>
      <c r="D58">
        <v>3</v>
      </c>
      <c r="E58">
        <v>2643</v>
      </c>
      <c r="F58">
        <v>0.57999999999999996</v>
      </c>
      <c r="G58">
        <v>19</v>
      </c>
      <c r="H58" t="s">
        <v>195</v>
      </c>
      <c r="I58" t="s">
        <v>197</v>
      </c>
      <c r="J58" t="s">
        <v>356</v>
      </c>
      <c r="K58" t="s">
        <v>682</v>
      </c>
      <c r="L58" t="s">
        <v>683</v>
      </c>
      <c r="M58" t="s">
        <v>684</v>
      </c>
      <c r="N58" t="s">
        <v>685</v>
      </c>
      <c r="O58">
        <v>0.67</v>
      </c>
      <c r="P58" t="s">
        <v>49</v>
      </c>
      <c r="Q58" t="s">
        <v>50</v>
      </c>
      <c r="R58" t="s">
        <v>51</v>
      </c>
      <c r="S58" t="s">
        <v>52</v>
      </c>
    </row>
    <row r="59" spans="1:19" x14ac:dyDescent="0.25">
      <c r="A59" t="s">
        <v>696</v>
      </c>
      <c r="B59">
        <v>3300032783</v>
      </c>
      <c r="C59" t="s">
        <v>71</v>
      </c>
      <c r="D59">
        <v>3</v>
      </c>
      <c r="E59">
        <v>2180</v>
      </c>
      <c r="F59">
        <v>0.52</v>
      </c>
      <c r="G59">
        <v>7</v>
      </c>
      <c r="H59" t="s">
        <v>195</v>
      </c>
      <c r="I59" t="s">
        <v>232</v>
      </c>
      <c r="J59" t="s">
        <v>233</v>
      </c>
      <c r="K59" t="s">
        <v>234</v>
      </c>
      <c r="L59" t="s">
        <v>235</v>
      </c>
      <c r="M59" t="s">
        <v>697</v>
      </c>
      <c r="N59" t="s">
        <v>698</v>
      </c>
      <c r="O59">
        <v>0.67</v>
      </c>
      <c r="P59" t="s">
        <v>49</v>
      </c>
      <c r="Q59" t="s">
        <v>50</v>
      </c>
      <c r="R59" t="s">
        <v>51</v>
      </c>
      <c r="S59" t="s">
        <v>52</v>
      </c>
    </row>
    <row r="60" spans="1:19" x14ac:dyDescent="0.25">
      <c r="A60" t="s">
        <v>755</v>
      </c>
      <c r="B60">
        <v>3300032898</v>
      </c>
      <c r="C60" t="s">
        <v>585</v>
      </c>
      <c r="D60">
        <v>3</v>
      </c>
      <c r="E60">
        <v>2158</v>
      </c>
      <c r="F60">
        <v>0.61</v>
      </c>
      <c r="G60">
        <v>17</v>
      </c>
      <c r="H60" t="s">
        <v>195</v>
      </c>
      <c r="I60" t="s">
        <v>197</v>
      </c>
      <c r="J60" t="s">
        <v>223</v>
      </c>
      <c r="K60" t="s">
        <v>224</v>
      </c>
      <c r="O60">
        <v>1</v>
      </c>
      <c r="P60" t="s">
        <v>49</v>
      </c>
      <c r="Q60" t="s">
        <v>50</v>
      </c>
      <c r="R60" t="s">
        <v>51</v>
      </c>
      <c r="S60" t="s">
        <v>52</v>
      </c>
    </row>
    <row r="61" spans="1:19" x14ac:dyDescent="0.25">
      <c r="A61" t="s">
        <v>754</v>
      </c>
      <c r="B61">
        <v>3300032897</v>
      </c>
      <c r="C61" t="s">
        <v>143</v>
      </c>
      <c r="D61">
        <v>4</v>
      </c>
      <c r="E61">
        <v>1574</v>
      </c>
      <c r="F61">
        <v>0.71</v>
      </c>
      <c r="G61">
        <v>11</v>
      </c>
      <c r="H61" t="s">
        <v>195</v>
      </c>
      <c r="I61" t="s">
        <v>197</v>
      </c>
      <c r="J61" t="s">
        <v>267</v>
      </c>
      <c r="K61" t="s">
        <v>687</v>
      </c>
      <c r="L61" t="s">
        <v>688</v>
      </c>
      <c r="M61" t="s">
        <v>689</v>
      </c>
      <c r="O61">
        <v>0.75</v>
      </c>
      <c r="P61" t="s">
        <v>49</v>
      </c>
      <c r="Q61" t="s">
        <v>50</v>
      </c>
      <c r="R61" t="s">
        <v>51</v>
      </c>
      <c r="S61" t="s">
        <v>52</v>
      </c>
    </row>
  </sheetData>
  <autoFilter ref="A1:T61">
    <sortState ref="A2:T61">
      <sortCondition descending="1" ref="E1:E61"/>
    </sortState>
  </autoFilter>
  <sortState ref="A2:T61">
    <sortCondition descending="1"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S6- Biomarker counts</vt:lpstr>
      <vt:lpstr>S7- Methanogens</vt:lpstr>
      <vt:lpstr>S8- S04 reducers</vt:lpstr>
      <vt:lpstr>S9- N2 fixers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SDPBC</cp:lastModifiedBy>
  <dcterms:created xsi:type="dcterms:W3CDTF">2019-04-26T19:07:37Z</dcterms:created>
  <dcterms:modified xsi:type="dcterms:W3CDTF">2019-05-03T17:31:55Z</dcterms:modified>
</cp:coreProperties>
</file>