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7"/>
  </bookViews>
  <sheets>
    <sheet name="Table of contents" sheetId="1" state="visible" r:id="rId2"/>
    <sheet name="layout_96w" sheetId="2" state="visible" r:id="rId3"/>
    <sheet name="Aldolase" sheetId="3" state="visible" r:id="rId4"/>
    <sheet name="G6PDH" sheetId="4" state="visible" r:id="rId5"/>
    <sheet name="HXK" sheetId="5" state="visible" r:id="rId6"/>
    <sheet name="PFK" sheetId="6" state="visible" r:id="rId7"/>
    <sheet name="PGI" sheetId="7" state="visible" r:id="rId8"/>
    <sheet name="PGM" sheetId="8" state="visible" r:id="rId9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<sst xmlns="http://schemas.openxmlformats.org/spreadsheetml/2006/main" count="409" uniqueCount="98">
  <si>
    <t xml:space="preserve">Table of contents</t>
  </si>
  <si>
    <t xml:space="preserve">Sheet name</t>
  </si>
  <si>
    <t xml:space="preserve">Description</t>
  </si>
  <si>
    <t xml:space="preserve">layout_96w</t>
  </si>
  <si>
    <t xml:space="preserve">General layout template for documenting sample distribution in assays</t>
  </si>
  <si>
    <t xml:space="preserve">Aldolase</t>
  </si>
  <si>
    <t xml:space="preserve">Master mix calculations for Aldolase assay</t>
  </si>
  <si>
    <t xml:space="preserve">G6PDH</t>
  </si>
  <si>
    <t xml:space="preserve">Master mix calculations for G6PDH assay</t>
  </si>
  <si>
    <t xml:space="preserve">HXK</t>
  </si>
  <si>
    <t xml:space="preserve">Master mix calculations for HXK assay</t>
  </si>
  <si>
    <t xml:space="preserve">PFK</t>
  </si>
  <si>
    <t xml:space="preserve">Master mix calculations for PFK assay</t>
  </si>
  <si>
    <t xml:space="preserve">PGI</t>
  </si>
  <si>
    <t xml:space="preserve">Master mix calculations for PGI assay</t>
  </si>
  <si>
    <t xml:space="preserve">PGM</t>
  </si>
  <si>
    <t xml:space="preserve">Master mix calculations for PGM assay</t>
  </si>
  <si>
    <t xml:space="preserve">FK</t>
  </si>
  <si>
    <t xml:space="preserve">Master mix calculations for FK assay</t>
  </si>
  <si>
    <t xml:space="preserve">Enzyme assay 96w layout</t>
  </si>
  <si>
    <t xml:space="preserve">Method name:</t>
  </si>
  <si>
    <t xml:space="preserve">Experiment:</t>
  </si>
  <si>
    <t xml:space="preserve">Analyst:</t>
  </si>
  <si>
    <t xml:space="preserve">Date:</t>
  </si>
  <si>
    <t xml:space="preserve">Layout for a 96w plate</t>
  </si>
  <si>
    <t xml:space="preserve">A</t>
  </si>
  <si>
    <t xml:space="preserve">B</t>
  </si>
  <si>
    <t xml:space="preserve">C</t>
  </si>
  <si>
    <t xml:space="preserve">D</t>
  </si>
  <si>
    <t xml:space="preserve">E</t>
  </si>
  <si>
    <t xml:space="preserve">F</t>
  </si>
  <si>
    <t xml:space="preserve">G</t>
  </si>
  <si>
    <t xml:space="preserve">H</t>
  </si>
  <si>
    <t xml:space="preserve">white fields = samples; grey fields = control samples</t>
  </si>
  <si>
    <t xml:space="preserve">Example: Distribution of sample replica</t>
  </si>
  <si>
    <t xml:space="preserve">Remarks:</t>
  </si>
  <si>
    <t xml:space="preserve">Replica.1</t>
  </si>
  <si>
    <t xml:space="preserve">Replica.2</t>
  </si>
  <si>
    <t xml:space="preserve">Replica.3</t>
  </si>
  <si>
    <t xml:space="preserve">No substrate
Control</t>
  </si>
  <si>
    <t xml:space="preserve">Protocol sheet for Aldolase activity assay</t>
  </si>
  <si>
    <t xml:space="preserve">Hint: Adjust for sample numbers in the grey fields!</t>
  </si>
  <si>
    <t xml:space="preserve">Reaction volume</t>
  </si>
  <si>
    <t xml:space="preserve">µL</t>
  </si>
  <si>
    <t xml:space="preserve">wavelenght</t>
  </si>
  <si>
    <t xml:space="preserve">nm</t>
  </si>
  <si>
    <t xml:space="preserve">REMARKS:</t>
  </si>
  <si>
    <t xml:space="preserve">Extract, volume</t>
  </si>
  <si>
    <t xml:space="preserve">temperature</t>
  </si>
  <si>
    <t xml:space="preserve">°C</t>
  </si>
  <si>
    <t xml:space="preserve">0,5 for calculation as one substrate molecule</t>
  </si>
  <si>
    <t xml:space="preserve">No of substrate reactions
(NOSR)</t>
  </si>
  <si>
    <t xml:space="preserve">is converted into two molecules that go</t>
  </si>
  <si>
    <t xml:space="preserve">No. of control reations 
(w/o substrate, NOCR))</t>
  </si>
  <si>
    <t xml:space="preserve">down to NADH consumption!</t>
  </si>
  <si>
    <t xml:space="preserve">Component</t>
  </si>
  <si>
    <t xml:space="preserve">Stock
Concentration</t>
  </si>
  <si>
    <t xml:space="preserve">volume per reaction</t>
  </si>
  <si>
    <t xml:space="preserve">Master mix preparation volumes</t>
  </si>
  <si>
    <t xml:space="preserve">NOSR</t>
  </si>
  <si>
    <t xml:space="preserve">NOSR </t>
  </si>
  <si>
    <t xml:space="preserve">NOCR</t>
  </si>
  <si>
    <t xml:space="preserve">final 
Concentration</t>
  </si>
  <si>
    <t xml:space="preserve">Vol. in µL</t>
  </si>
  <si>
    <t xml:space="preserve">Vol in µL</t>
  </si>
  <si>
    <t xml:space="preserve">Tris-HCL (pH= 8.0)</t>
  </si>
  <si>
    <t xml:space="preserve">M</t>
  </si>
  <si>
    <t xml:space="preserve">EDTA</t>
  </si>
  <si>
    <t xml:space="preserve">MgCl2</t>
  </si>
  <si>
    <t xml:space="preserve">Fruct-1,6-bisP*</t>
  </si>
  <si>
    <t xml:space="preserve">mM</t>
  </si>
  <si>
    <t xml:space="preserve">-</t>
  </si>
  <si>
    <t xml:space="preserve">NADH</t>
  </si>
  <si>
    <t xml:space="preserve">GPDH</t>
  </si>
  <si>
    <t xml:space="preserve">U/mL</t>
  </si>
  <si>
    <t xml:space="preserve">TPI</t>
  </si>
  <si>
    <t xml:space="preserve">Sample volume</t>
  </si>
  <si>
    <t xml:space="preserve">Water</t>
  </si>
  <si>
    <t xml:space="preserve">* indicates substrate absent in controls</t>
  </si>
  <si>
    <t xml:space="preserve">Notes:</t>
  </si>
  <si>
    <t xml:space="preserve">Protocol sheet for Glucose-6-phosphate Dehydrogenase Activity assay</t>
  </si>
  <si>
    <t xml:space="preserve">Tris-HCl pH 7,6</t>
  </si>
  <si>
    <t xml:space="preserve">Glc-6-P* (G6P)</t>
  </si>
  <si>
    <t xml:space="preserve">NADP</t>
  </si>
  <si>
    <t xml:space="preserve">Protocol sheet for Hexokinase activity assay</t>
  </si>
  <si>
    <t xml:space="preserve">Bis-Tris pH 8,0</t>
  </si>
  <si>
    <t xml:space="preserve">Glucose*</t>
  </si>
  <si>
    <t xml:space="preserve">NAD</t>
  </si>
  <si>
    <t xml:space="preserve">ATP</t>
  </si>
  <si>
    <t xml:space="preserve">Protocol sheet for Phosphofructokinase activity assay</t>
  </si>
  <si>
    <t xml:space="preserve">Tris HCL.pH 8,0</t>
  </si>
  <si>
    <t xml:space="preserve">Fruct-6-P*</t>
  </si>
  <si>
    <t xml:space="preserve">Protocol sheet for Phosphoglucose isomerase 
Activity assay</t>
  </si>
  <si>
    <t xml:space="preserve">Tris-HCl pH 8,0</t>
  </si>
  <si>
    <t xml:space="preserve">DTT</t>
  </si>
  <si>
    <t xml:space="preserve">Protocol sheet for Phosphoglucomutase activity assay</t>
  </si>
  <si>
    <t xml:space="preserve">Glc-1,6-bisP</t>
  </si>
  <si>
    <t xml:space="preserve">Glc-1-P*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</si>
</sst>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0.0"/>
  </numFmts>
  <fonts count="13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0"/>
      <charset val="1"/>
    </font>
    <font>
      <b val="true"/>
      <u val="single"/>
      <sz val="10"/>
      <name val="Arial"/>
      <family val="0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sz val="10"/>
      <color rgb="FFED1C24"/>
      <name val="Arial"/>
      <family val="2"/>
      <charset val="1"/>
    </font>
    <font>
      <sz val="9"/>
      <name val="Arial"/>
      <family val="2"/>
      <charset val="1"/>
    </font>
    <font>
      <sz val="10"/>
      <color rgb="FFED1C24"/>
      <name val="Arial"/>
      <family val="0"/>
      <charset val="1"/>
    </font>
    <font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B2B2B2"/>
        <bgColor rgb="FFCCCCCC"/>
      </patternFill>
    </fill>
    <fill>
      <patternFill patternType="solid">
        <fgColor rgb="FFCCCCCC"/>
        <bgColor rgb="FFCCCC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thin">
        <color rgb="FF212121"/>
      </left>
      <right style="thin">
        <color rgb="FF212121"/>
      </right>
      <top style="thin">
        <color rgb="FF212121"/>
      </top>
      <bottom/>
      <diagonal/>
    </border>
    <border diagonalUp="false" diagonalDown="false">
      <left/>
      <right/>
      <top/>
      <bottom style="thin">
        <color rgb="FF212121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7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2" activeCellId="0" sqref="D32"/>
    </sheetView>
  </sheetViews>
  <sheetFormatPr defaultRowHeight="13.2" zeroHeight="false" outlineLevelRow="0" outlineLevelCol="0"/>
  <cols>
    <col collapsed="false" customWidth="true" hidden="false" outlineLevel="0" max="1" min="1" style="0" width="14.78"/>
    <col collapsed="false" customWidth="true" hidden="false" outlineLevel="0" max="1025" min="2" style="0" width="11.45"/>
  </cols>
  <sheetData>
    <row r="1" customFormat="false" ht="13.2" hidden="false" customHeight="false" outlineLevel="0" collapsed="false">
      <c r="A1" s="1" t="s">
        <v>0</v>
      </c>
    </row>
    <row r="3" customFormat="false" ht="13.2" hidden="false" customHeight="false" outlineLevel="0" collapsed="false">
      <c r="A3" s="1" t="s">
        <v>1</v>
      </c>
      <c r="B3" s="1" t="s">
        <v>2</v>
      </c>
    </row>
    <row r="4" customFormat="false" ht="13.2" hidden="false" customHeight="false" outlineLevel="0" collapsed="false">
      <c r="A4" s="0" t="s">
        <v>3</v>
      </c>
      <c r="B4" s="0" t="s">
        <v>4</v>
      </c>
    </row>
    <row r="5" customFormat="false" ht="13.2" hidden="false" customHeight="false" outlineLevel="0" collapsed="false">
      <c r="A5" s="0" t="s">
        <v>5</v>
      </c>
      <c r="B5" s="0" t="s">
        <v>6</v>
      </c>
    </row>
    <row r="6" customFormat="false" ht="13.2" hidden="false" customHeight="false" outlineLevel="0" collapsed="false">
      <c r="A6" s="0" t="s">
        <v>7</v>
      </c>
      <c r="B6" s="0" t="s">
        <v>8</v>
      </c>
    </row>
    <row r="7" customFormat="false" ht="13.2" hidden="false" customHeight="false" outlineLevel="0" collapsed="false">
      <c r="A7" s="0" t="s">
        <v>9</v>
      </c>
      <c r="B7" s="0" t="s">
        <v>10</v>
      </c>
    </row>
    <row r="8" customFormat="false" ht="13.2" hidden="false" customHeight="false" outlineLevel="0" collapsed="false">
      <c r="A8" s="0" t="s">
        <v>11</v>
      </c>
      <c r="B8" s="0" t="s">
        <v>12</v>
      </c>
    </row>
    <row r="9" customFormat="false" ht="13.2" hidden="false" customHeight="false" outlineLevel="0" collapsed="false">
      <c r="A9" s="0" t="s">
        <v>13</v>
      </c>
      <c r="B9" s="0" t="s">
        <v>14</v>
      </c>
    </row>
    <row r="10" customFormat="false" ht="13.2" hidden="false" customHeight="false" outlineLevel="0" collapsed="false">
      <c r="A10" s="0" t="s">
        <v>15</v>
      </c>
      <c r="B10" s="0" t="s">
        <v>16</v>
      </c>
    </row>
    <row r="11" customFormat="false" ht="13.2" hidden="false" customHeight="false" outlineLevel="0" collapsed="false">
      <c r="A11" s="0" t="s">
        <v>17</v>
      </c>
      <c r="B11" s="0" t="s">
        <v>18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3" activeCellId="0" sqref="E3"/>
    </sheetView>
  </sheetViews>
  <sheetFormatPr defaultRowHeight="13.2" zeroHeight="false" outlineLevelRow="0" outlineLevelCol="0"/>
  <cols>
    <col collapsed="false" customWidth="true" hidden="false" outlineLevel="0" max="1025" min="1" style="0" width="11.45"/>
  </cols>
  <sheetData>
    <row r="1" customFormat="false" ht="13.2" hidden="false" customHeight="false" outlineLevel="0" collapsed="false">
      <c r="A1" s="1" t="s">
        <v>19</v>
      </c>
    </row>
    <row r="2" customFormat="false" ht="13.2" hidden="false" customHeight="false" outlineLevel="0" collapsed="false">
      <c r="A2" s="2"/>
    </row>
    <row r="3" customFormat="false" ht="13.2" hidden="false" customHeight="false" outlineLevel="0" collapsed="false">
      <c r="A3" s="3" t="s">
        <v>20</v>
      </c>
      <c r="B3" s="4"/>
      <c r="C3" s="4"/>
      <c r="D3" s="4"/>
      <c r="E3" s="4" t="s">
        <v>21</v>
      </c>
      <c r="F3" s="4"/>
      <c r="G3" s="4"/>
      <c r="H3" s="4" t="s">
        <v>22</v>
      </c>
      <c r="I3" s="4"/>
      <c r="J3" s="4"/>
      <c r="K3" s="4" t="s">
        <v>23</v>
      </c>
      <c r="L3" s="4"/>
      <c r="M3" s="5"/>
    </row>
    <row r="4" customFormat="false" ht="13.2" hidden="false" customHeight="false" outlineLevel="0" collapsed="false">
      <c r="A4" s="6"/>
      <c r="M4" s="7"/>
    </row>
    <row r="5" customFormat="false" ht="13.2" hidden="false" customHeight="false" outlineLevel="0" collapsed="false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7" customFormat="false" ht="13.2" hidden="false" customHeight="false" outlineLevel="0" collapsed="false">
      <c r="A7" s="1" t="s">
        <v>24</v>
      </c>
    </row>
    <row r="8" customFormat="false" ht="15.6" hidden="false" customHeight="false" outlineLevel="0" collapsed="false">
      <c r="A8" s="11"/>
      <c r="B8" s="12" t="n">
        <v>1</v>
      </c>
      <c r="C8" s="12" t="n">
        <v>2</v>
      </c>
      <c r="D8" s="12" t="n">
        <v>3</v>
      </c>
      <c r="E8" s="12" t="n">
        <v>4</v>
      </c>
      <c r="F8" s="12" t="n">
        <v>5</v>
      </c>
      <c r="G8" s="12" t="n">
        <v>6</v>
      </c>
      <c r="H8" s="12" t="n">
        <v>7</v>
      </c>
      <c r="I8" s="13" t="n">
        <v>8</v>
      </c>
      <c r="J8" s="13" t="n">
        <v>9</v>
      </c>
      <c r="K8" s="13" t="n">
        <v>10</v>
      </c>
      <c r="L8" s="13" t="n">
        <v>11</v>
      </c>
      <c r="M8" s="13" t="n">
        <v>12</v>
      </c>
    </row>
    <row r="9" customFormat="false" ht="13.2" hidden="false" customHeight="false" outlineLevel="0" collapsed="false">
      <c r="A9" s="14" t="s">
        <v>25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customFormat="false" ht="13.2" hidden="false" customHeight="false" outlineLevel="0" collapsed="false">
      <c r="A10" s="14" t="s">
        <v>26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customFormat="false" ht="13.2" hidden="false" customHeight="false" outlineLevel="0" collapsed="false">
      <c r="A11" s="14" t="s">
        <v>27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customFormat="false" ht="13.2" hidden="false" customHeight="false" outlineLevel="0" collapsed="false">
      <c r="A12" s="14" t="s">
        <v>28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customFormat="false" ht="13.2" hidden="false" customHeight="false" outlineLevel="0" collapsed="false">
      <c r="A13" s="14" t="s">
        <v>29</v>
      </c>
      <c r="B13" s="15"/>
      <c r="C13" s="15"/>
      <c r="D13" s="15"/>
      <c r="E13" s="15"/>
      <c r="F13" s="15"/>
      <c r="G13" s="15"/>
      <c r="H13" s="15"/>
      <c r="I13" s="17"/>
      <c r="J13" s="17"/>
      <c r="K13" s="17"/>
      <c r="L13" s="17"/>
      <c r="M13" s="17"/>
    </row>
    <row r="14" customFormat="false" ht="13.2" hidden="false" customHeight="false" outlineLevel="0" collapsed="false">
      <c r="A14" s="14" t="s">
        <v>30</v>
      </c>
      <c r="B14" s="15"/>
      <c r="C14" s="15"/>
      <c r="D14" s="15"/>
      <c r="E14" s="15"/>
      <c r="F14" s="15"/>
      <c r="G14" s="15"/>
      <c r="H14" s="15"/>
      <c r="I14" s="17"/>
      <c r="J14" s="17"/>
      <c r="K14" s="17"/>
      <c r="L14" s="17"/>
      <c r="M14" s="17"/>
    </row>
    <row r="15" customFormat="false" ht="13.2" hidden="false" customHeight="false" outlineLevel="0" collapsed="false">
      <c r="A15" s="14" t="s">
        <v>31</v>
      </c>
      <c r="B15" s="15"/>
      <c r="C15" s="15"/>
      <c r="D15" s="15"/>
      <c r="E15" s="15"/>
      <c r="F15" s="15"/>
      <c r="G15" s="15"/>
      <c r="H15" s="15"/>
      <c r="I15" s="17"/>
      <c r="J15" s="17"/>
      <c r="K15" s="17"/>
      <c r="L15" s="17"/>
      <c r="M15" s="17"/>
    </row>
    <row r="16" customFormat="false" ht="13.2" hidden="false" customHeight="false" outlineLevel="0" collapsed="false">
      <c r="A16" s="14" t="s">
        <v>32</v>
      </c>
      <c r="B16" s="16"/>
      <c r="C16" s="16"/>
      <c r="D16" s="16"/>
      <c r="E16" s="16"/>
      <c r="F16" s="16"/>
      <c r="G16" s="16"/>
      <c r="H16" s="16"/>
      <c r="I16" s="18"/>
      <c r="J16" s="18"/>
      <c r="K16" s="18"/>
      <c r="L16" s="18"/>
      <c r="M16" s="19"/>
    </row>
    <row r="18" customFormat="false" ht="13.2" hidden="false" customHeight="false" outlineLevel="0" collapsed="false">
      <c r="B18" s="0" t="s">
        <v>33</v>
      </c>
    </row>
    <row r="20" customFormat="false" ht="13.2" hidden="false" customHeight="false" outlineLevel="0" collapsed="false">
      <c r="B20" s="0" t="s">
        <v>34</v>
      </c>
      <c r="G20" s="3" t="s">
        <v>35</v>
      </c>
      <c r="H20" s="4"/>
      <c r="I20" s="4"/>
      <c r="J20" s="4"/>
      <c r="K20" s="4"/>
      <c r="L20" s="4"/>
      <c r="M20" s="5"/>
    </row>
    <row r="21" customFormat="false" ht="13.2" hidden="false" customHeight="false" outlineLevel="0" collapsed="false">
      <c r="B21" s="15" t="s">
        <v>36</v>
      </c>
      <c r="G21" s="6"/>
      <c r="M21" s="7"/>
    </row>
    <row r="22" customFormat="false" ht="13.2" hidden="false" customHeight="false" outlineLevel="0" collapsed="false">
      <c r="B22" s="15" t="s">
        <v>37</v>
      </c>
      <c r="G22" s="6"/>
      <c r="M22" s="7"/>
    </row>
    <row r="23" customFormat="false" ht="13.2" hidden="false" customHeight="false" outlineLevel="0" collapsed="false">
      <c r="B23" s="15" t="s">
        <v>38</v>
      </c>
      <c r="G23" s="6"/>
      <c r="M23" s="7"/>
    </row>
    <row r="24" customFormat="false" ht="31.8" hidden="false" customHeight="true" outlineLevel="0" collapsed="false">
      <c r="B24" s="20" t="s">
        <v>39</v>
      </c>
      <c r="G24" s="6"/>
      <c r="M24" s="7"/>
    </row>
    <row r="25" customFormat="false" ht="13.2" hidden="false" customHeight="false" outlineLevel="0" collapsed="false">
      <c r="G25" s="6"/>
      <c r="M25" s="7"/>
    </row>
    <row r="26" customFormat="false" ht="13.2" hidden="false" customHeight="false" outlineLevel="0" collapsed="false">
      <c r="G26" s="6"/>
      <c r="M26" s="7"/>
    </row>
    <row r="27" customFormat="false" ht="13.2" hidden="false" customHeight="false" outlineLevel="0" collapsed="false">
      <c r="G27" s="6"/>
      <c r="M27" s="7"/>
    </row>
    <row r="28" customFormat="false" ht="13.2" hidden="false" customHeight="false" outlineLevel="0" collapsed="false">
      <c r="G28" s="6"/>
      <c r="M28" s="7"/>
    </row>
    <row r="29" customFormat="false" ht="13.2" hidden="false" customHeight="false" outlineLevel="0" collapsed="false">
      <c r="G29" s="6"/>
      <c r="M29" s="7"/>
    </row>
    <row r="30" customFormat="false" ht="13.2" hidden="false" customHeight="false" outlineLevel="0" collapsed="false">
      <c r="G30" s="6"/>
      <c r="M30" s="7"/>
    </row>
    <row r="31" customFormat="false" ht="13.2" hidden="false" customHeight="false" outlineLevel="0" collapsed="false">
      <c r="G31" s="8"/>
      <c r="H31" s="9"/>
      <c r="I31" s="9"/>
      <c r="J31" s="9"/>
      <c r="K31" s="9"/>
      <c r="L31" s="9"/>
      <c r="M31" s="1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8" activeCellId="0" sqref="I8"/>
    </sheetView>
  </sheetViews>
  <sheetFormatPr defaultRowHeight="13.2" zeroHeight="false" outlineLevelRow="0" outlineLevelCol="0"/>
  <cols>
    <col collapsed="false" customWidth="true" hidden="false" outlineLevel="0" max="1" min="1" style="0" width="23.11"/>
    <col collapsed="false" customWidth="true" hidden="false" outlineLevel="0" max="2" min="2" style="0" width="5.89"/>
    <col collapsed="false" customWidth="true" hidden="false" outlineLevel="0" max="4" min="3" style="0" width="9"/>
    <col collapsed="false" customWidth="true" hidden="false" outlineLevel="0" max="5" min="5" style="0" width="11.66"/>
    <col collapsed="false" customWidth="true" hidden="false" outlineLevel="0" max="6" min="6" style="0" width="7.44"/>
    <col collapsed="false" customWidth="true" hidden="false" outlineLevel="0" max="7" min="7" style="0" width="9.78"/>
    <col collapsed="false" customWidth="true" hidden="false" outlineLevel="0" max="8" min="8" style="0" width="8.33"/>
    <col collapsed="false" customWidth="true" hidden="false" outlineLevel="0" max="1025" min="9" style="0" width="9"/>
  </cols>
  <sheetData>
    <row r="1" customFormat="false" ht="13.2" hidden="false" customHeight="false" outlineLevel="0" collapsed="false">
      <c r="A1" s="21" t="s">
        <v>40</v>
      </c>
      <c r="B1" s="22"/>
      <c r="F1" s="3" t="s">
        <v>21</v>
      </c>
      <c r="G1" s="4"/>
      <c r="H1" s="4"/>
      <c r="I1" s="4" t="s">
        <v>22</v>
      </c>
      <c r="J1" s="4"/>
      <c r="K1" s="4"/>
      <c r="L1" s="4" t="s">
        <v>23</v>
      </c>
      <c r="M1" s="5"/>
    </row>
    <row r="2" customFormat="false" ht="13.2" hidden="false" customHeight="false" outlineLevel="0" collapsed="false">
      <c r="A2" s="23" t="s">
        <v>41</v>
      </c>
      <c r="B2" s="22"/>
      <c r="F2" s="8"/>
      <c r="G2" s="9"/>
      <c r="H2" s="9"/>
      <c r="I2" s="9"/>
      <c r="J2" s="9"/>
      <c r="K2" s="9"/>
      <c r="L2" s="9"/>
      <c r="M2" s="10"/>
    </row>
    <row r="3" customFormat="false" ht="13.2" hidden="false" customHeight="false" outlineLevel="0" collapsed="false">
      <c r="A3" s="21"/>
      <c r="B3" s="22"/>
    </row>
    <row r="4" customFormat="false" ht="13.2" hidden="false" customHeight="false" outlineLevel="0" collapsed="false">
      <c r="A4" s="22" t="s">
        <v>42</v>
      </c>
      <c r="B4" s="0" t="n">
        <v>160</v>
      </c>
      <c r="C4" s="0" t="s">
        <v>43</v>
      </c>
      <c r="E4" s="22" t="s">
        <v>44</v>
      </c>
      <c r="F4" s="0" t="n">
        <v>340</v>
      </c>
      <c r="G4" s="24" t="s">
        <v>45</v>
      </c>
      <c r="I4" s="25" t="s">
        <v>46</v>
      </c>
    </row>
    <row r="5" customFormat="false" ht="13.2" hidden="false" customHeight="false" outlineLevel="0" collapsed="false">
      <c r="A5" s="22" t="s">
        <v>47</v>
      </c>
      <c r="B5" s="0" t="n">
        <v>5</v>
      </c>
      <c r="C5" s="0" t="s">
        <v>43</v>
      </c>
      <c r="E5" s="22" t="s">
        <v>48</v>
      </c>
      <c r="F5" s="0" t="n">
        <v>30</v>
      </c>
      <c r="G5" s="24" t="s">
        <v>49</v>
      </c>
      <c r="I5" s="0" t="s">
        <v>50</v>
      </c>
    </row>
    <row r="6" customFormat="false" ht="26.4" hidden="false" customHeight="false" outlineLevel="0" collapsed="false">
      <c r="A6" s="26" t="s">
        <v>51</v>
      </c>
      <c r="B6" s="27" t="n">
        <v>50</v>
      </c>
      <c r="I6" s="0" t="s">
        <v>52</v>
      </c>
    </row>
    <row r="7" customFormat="false" ht="26.4" hidden="false" customHeight="false" outlineLevel="0" collapsed="false">
      <c r="A7" s="26" t="s">
        <v>53</v>
      </c>
      <c r="B7" s="27" t="n">
        <v>18</v>
      </c>
      <c r="I7" s="0" t="s">
        <v>54</v>
      </c>
    </row>
    <row r="9" customFormat="false" ht="14.7" hidden="false" customHeight="true" outlineLevel="0" collapsed="false">
      <c r="A9" s="28" t="s">
        <v>55</v>
      </c>
      <c r="B9" s="29" t="s">
        <v>56</v>
      </c>
      <c r="C9" s="29"/>
      <c r="D9" s="29" t="s">
        <v>57</v>
      </c>
      <c r="E9" s="29"/>
      <c r="F9" s="28" t="s">
        <v>58</v>
      </c>
      <c r="G9" s="28"/>
      <c r="H9" s="28"/>
      <c r="I9" s="28"/>
      <c r="J9" s="28"/>
      <c r="K9" s="28"/>
    </row>
    <row r="10" customFormat="false" ht="14.7" hidden="false" customHeight="true" outlineLevel="0" collapsed="false">
      <c r="A10" s="28"/>
      <c r="B10" s="29"/>
      <c r="C10" s="29"/>
      <c r="D10" s="29"/>
      <c r="E10" s="29"/>
      <c r="F10" s="28" t="s">
        <v>59</v>
      </c>
      <c r="G10" s="30" t="s">
        <v>60</v>
      </c>
      <c r="H10" s="28" t="s">
        <v>61</v>
      </c>
      <c r="I10" s="31" t="s">
        <v>61</v>
      </c>
      <c r="J10" s="29" t="s">
        <v>62</v>
      </c>
      <c r="K10" s="29"/>
    </row>
    <row r="11" customFormat="false" ht="13.2" hidden="false" customHeight="false" outlineLevel="0" collapsed="false">
      <c r="A11" s="28"/>
      <c r="B11" s="28"/>
      <c r="C11" s="29"/>
      <c r="D11" s="29"/>
      <c r="E11" s="29"/>
      <c r="F11" s="28"/>
      <c r="G11" s="32" t="s">
        <v>63</v>
      </c>
      <c r="H11" s="28"/>
      <c r="I11" s="33" t="s">
        <v>64</v>
      </c>
      <c r="J11" s="29"/>
      <c r="K11" s="29"/>
    </row>
    <row r="12" customFormat="false" ht="13.2" hidden="false" customHeight="false" outlineLevel="0" collapsed="false">
      <c r="A12" s="34" t="s">
        <v>65</v>
      </c>
      <c r="B12" s="35" t="n">
        <v>1</v>
      </c>
      <c r="C12" s="36" t="s">
        <v>66</v>
      </c>
      <c r="D12" s="35" t="n">
        <v>16</v>
      </c>
      <c r="E12" s="36" t="s">
        <v>43</v>
      </c>
      <c r="F12" s="37" t="n">
        <f aca="false">$B$6</f>
        <v>50</v>
      </c>
      <c r="G12" s="38" t="n">
        <f aca="false">PRODUCT(B6,D12)</f>
        <v>800</v>
      </c>
      <c r="H12" s="37" t="n">
        <f aca="false">$B$7</f>
        <v>18</v>
      </c>
      <c r="I12" s="38" t="n">
        <f aca="false">PRODUCT(B7,D12)</f>
        <v>288</v>
      </c>
      <c r="J12" s="35" t="n">
        <f aca="false">B12*D12/160</f>
        <v>0.1</v>
      </c>
      <c r="K12" s="36" t="s">
        <v>66</v>
      </c>
    </row>
    <row r="13" customFormat="false" ht="13.2" hidden="false" customHeight="false" outlineLevel="0" collapsed="false">
      <c r="A13" s="34" t="s">
        <v>67</v>
      </c>
      <c r="B13" s="35" t="n">
        <v>0.25</v>
      </c>
      <c r="C13" s="36" t="s">
        <v>66</v>
      </c>
      <c r="D13" s="35" t="n">
        <v>0.64</v>
      </c>
      <c r="E13" s="36" t="s">
        <v>43</v>
      </c>
      <c r="F13" s="37" t="n">
        <f aca="false">$B$6</f>
        <v>50</v>
      </c>
      <c r="G13" s="38" t="n">
        <f aca="false">PRODUCT(B6,D13)</f>
        <v>32</v>
      </c>
      <c r="H13" s="37" t="n">
        <f aca="false">$B$7</f>
        <v>18</v>
      </c>
      <c r="I13" s="38" t="n">
        <f aca="false">PRODUCT(B7,D13)</f>
        <v>11.52</v>
      </c>
      <c r="J13" s="35" t="n">
        <f aca="false">B13*D13/160</f>
        <v>0.001</v>
      </c>
      <c r="K13" s="36" t="s">
        <v>66</v>
      </c>
    </row>
    <row r="14" customFormat="false" ht="13.2" hidden="false" customHeight="false" outlineLevel="0" collapsed="false">
      <c r="A14" s="34" t="s">
        <v>68</v>
      </c>
      <c r="B14" s="35" t="n">
        <v>0.5</v>
      </c>
      <c r="C14" s="36" t="s">
        <v>66</v>
      </c>
      <c r="D14" s="35" t="n">
        <v>1.6</v>
      </c>
      <c r="E14" s="36" t="s">
        <v>43</v>
      </c>
      <c r="F14" s="37" t="n">
        <f aca="false">$B$6</f>
        <v>50</v>
      </c>
      <c r="G14" s="38" t="n">
        <f aca="false">PRODUCT(B6,D14)</f>
        <v>80</v>
      </c>
      <c r="H14" s="37" t="n">
        <f aca="false">$B$7</f>
        <v>18</v>
      </c>
      <c r="I14" s="38" t="n">
        <f aca="false">PRODUCT(B7,D14)</f>
        <v>28.8</v>
      </c>
      <c r="J14" s="35" t="n">
        <f aca="false">B14*D14/160</f>
        <v>0.005</v>
      </c>
      <c r="K14" s="36" t="s">
        <v>66</v>
      </c>
    </row>
    <row r="15" customFormat="false" ht="13.2" hidden="false" customHeight="false" outlineLevel="0" collapsed="false">
      <c r="A15" s="34" t="s">
        <v>69</v>
      </c>
      <c r="B15" s="35" t="n">
        <v>25</v>
      </c>
      <c r="C15" s="36" t="s">
        <v>70</v>
      </c>
      <c r="D15" s="35" t="n">
        <v>6.4</v>
      </c>
      <c r="E15" s="36" t="s">
        <v>43</v>
      </c>
      <c r="F15" s="37" t="n">
        <f aca="false">$B$6</f>
        <v>50</v>
      </c>
      <c r="G15" s="38" t="n">
        <f aca="false">PRODUCT(B6,D15)</f>
        <v>320</v>
      </c>
      <c r="H15" s="37" t="s">
        <v>71</v>
      </c>
      <c r="I15" s="38" t="s">
        <v>71</v>
      </c>
      <c r="J15" s="35" t="n">
        <f aca="false">B15*D15/160</f>
        <v>1</v>
      </c>
      <c r="K15" s="36" t="s">
        <v>70</v>
      </c>
    </row>
    <row r="16" customFormat="false" ht="13.2" hidden="false" customHeight="false" outlineLevel="0" collapsed="false">
      <c r="A16" s="34" t="s">
        <v>72</v>
      </c>
      <c r="B16" s="35" t="n">
        <v>25</v>
      </c>
      <c r="C16" s="36" t="s">
        <v>70</v>
      </c>
      <c r="D16" s="35" t="n">
        <v>0.96</v>
      </c>
      <c r="E16" s="36" t="s">
        <v>43</v>
      </c>
      <c r="F16" s="37" t="n">
        <f aca="false">$B$6</f>
        <v>50</v>
      </c>
      <c r="G16" s="38" t="n">
        <f aca="false">PRODUCT(B6,D16)</f>
        <v>48</v>
      </c>
      <c r="H16" s="37" t="n">
        <f aca="false">$B$7</f>
        <v>18</v>
      </c>
      <c r="I16" s="38" t="n">
        <f aca="false">PRODUCT(B7,D16)</f>
        <v>17.28</v>
      </c>
      <c r="J16" s="35" t="n">
        <f aca="false">B16*D16/160</f>
        <v>0.15</v>
      </c>
      <c r="K16" s="36" t="s">
        <v>70</v>
      </c>
    </row>
    <row r="17" customFormat="false" ht="13.2" hidden="false" customHeight="false" outlineLevel="0" collapsed="false">
      <c r="A17" s="34" t="s">
        <v>73</v>
      </c>
      <c r="B17" s="35" t="n">
        <v>2100</v>
      </c>
      <c r="C17" s="36" t="s">
        <v>74</v>
      </c>
      <c r="D17" s="35" t="n">
        <v>0.381</v>
      </c>
      <c r="E17" s="36" t="s">
        <v>43</v>
      </c>
      <c r="F17" s="37" t="n">
        <f aca="false">$B$6</f>
        <v>50</v>
      </c>
      <c r="G17" s="38" t="n">
        <f aca="false">PRODUCT(B6,D17)</f>
        <v>19.05</v>
      </c>
      <c r="H17" s="37" t="n">
        <f aca="false">$B$7</f>
        <v>18</v>
      </c>
      <c r="I17" s="38" t="n">
        <f aca="false">PRODUCT(B7,D17)</f>
        <v>6.858</v>
      </c>
      <c r="J17" s="35" t="n">
        <f aca="false">B17*D17/1000</f>
        <v>0.8001</v>
      </c>
      <c r="K17" s="36" t="s">
        <v>74</v>
      </c>
    </row>
    <row r="18" customFormat="false" ht="13.2" hidden="false" customHeight="false" outlineLevel="0" collapsed="false">
      <c r="A18" s="34" t="s">
        <v>75</v>
      </c>
      <c r="B18" s="35" t="n">
        <v>6000</v>
      </c>
      <c r="C18" s="36" t="s">
        <v>74</v>
      </c>
      <c r="D18" s="35" t="n">
        <v>0.08</v>
      </c>
      <c r="E18" s="36" t="s">
        <v>43</v>
      </c>
      <c r="F18" s="37" t="n">
        <f aca="false">$B$6</f>
        <v>50</v>
      </c>
      <c r="G18" s="38" t="n">
        <f aca="false">PRODUCT(B6,D18)</f>
        <v>4</v>
      </c>
      <c r="H18" s="37" t="n">
        <f aca="false">$B$7</f>
        <v>18</v>
      </c>
      <c r="I18" s="38" t="n">
        <f aca="false">PRODUCT(B7,D18)</f>
        <v>1.44</v>
      </c>
      <c r="J18" s="35" t="n">
        <f aca="false">B18*D18/1000</f>
        <v>0.48</v>
      </c>
      <c r="K18" s="36" t="s">
        <v>74</v>
      </c>
      <c r="L18" s="39"/>
      <c r="O18" s="40"/>
    </row>
    <row r="19" customFormat="false" ht="13.2" hidden="false" customHeight="false" outlineLevel="0" collapsed="false">
      <c r="A19" s="34" t="s">
        <v>76</v>
      </c>
      <c r="D19" s="35" t="n">
        <f aca="false">B5</f>
        <v>5</v>
      </c>
      <c r="E19" s="36" t="s">
        <v>43</v>
      </c>
      <c r="F19" s="37"/>
      <c r="G19" s="37"/>
      <c r="H19" s="37"/>
      <c r="I19" s="37"/>
      <c r="J19" s="41"/>
      <c r="K19" s="36"/>
    </row>
    <row r="20" customFormat="false" ht="13.2" hidden="false" customHeight="false" outlineLevel="0" collapsed="false">
      <c r="A20" s="34" t="s">
        <v>77</v>
      </c>
      <c r="B20" s="41"/>
      <c r="C20" s="42"/>
      <c r="D20" s="35" t="n">
        <f aca="false">(B4)-SUM(D12:D19)</f>
        <v>128.939</v>
      </c>
      <c r="E20" s="36" t="s">
        <v>43</v>
      </c>
      <c r="F20" s="37"/>
      <c r="G20" s="34" t="n">
        <f aca="false">PRODUCT(B6,D20)</f>
        <v>6446.95</v>
      </c>
      <c r="H20" s="37"/>
      <c r="I20" s="43" t="n">
        <f aca="false">PRODUCT(B7,B4)-SUM(I12,I13,I14,I16,I17,I18,)-PRODUCT(B7,B5)</f>
        <v>2436.102</v>
      </c>
      <c r="J20" s="35"/>
      <c r="K20" s="36"/>
    </row>
    <row r="22" customFormat="false" ht="13.2" hidden="false" customHeight="false" outlineLevel="0" collapsed="false">
      <c r="A22" s="0" t="s">
        <v>78</v>
      </c>
    </row>
    <row r="24" customFormat="false" ht="13.2" hidden="false" customHeight="false" outlineLevel="0" collapsed="false">
      <c r="A24" s="4" t="s">
        <v>79</v>
      </c>
      <c r="B24" s="4"/>
      <c r="C24" s="4"/>
      <c r="D24" s="4"/>
      <c r="E24" s="4"/>
      <c r="F24" s="4"/>
      <c r="G24" s="4"/>
      <c r="H24" s="4"/>
      <c r="I24" s="4"/>
      <c r="J24" s="4"/>
      <c r="K24" s="4"/>
    </row>
  </sheetData>
  <mergeCells count="7">
    <mergeCell ref="A9:A11"/>
    <mergeCell ref="B9:C11"/>
    <mergeCell ref="D9:E11"/>
    <mergeCell ref="F9:K9"/>
    <mergeCell ref="F10:F11"/>
    <mergeCell ref="H10:H11"/>
    <mergeCell ref="J10:K1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1" activeCellId="0" sqref="I11"/>
    </sheetView>
  </sheetViews>
  <sheetFormatPr defaultRowHeight="13.2" zeroHeight="false" outlineLevelRow="0" outlineLevelCol="0"/>
  <cols>
    <col collapsed="false" customWidth="true" hidden="false" outlineLevel="0" max="1" min="1" style="0" width="23.11"/>
    <col collapsed="false" customWidth="true" hidden="false" outlineLevel="0" max="2" min="2" style="0" width="5.89"/>
    <col collapsed="false" customWidth="true" hidden="false" outlineLevel="0" max="4" min="3" style="0" width="9"/>
    <col collapsed="false" customWidth="true" hidden="false" outlineLevel="0" max="5" min="5" style="0" width="10.33"/>
    <col collapsed="false" customWidth="true" hidden="false" outlineLevel="0" max="6" min="6" style="0" width="7.44"/>
    <col collapsed="false" customWidth="true" hidden="false" outlineLevel="0" max="7" min="7" style="0" width="9.78"/>
    <col collapsed="false" customWidth="true" hidden="false" outlineLevel="0" max="8" min="8" style="0" width="8.33"/>
    <col collapsed="false" customWidth="true" hidden="false" outlineLevel="0" max="1025" min="9" style="0" width="9"/>
  </cols>
  <sheetData>
    <row r="1" customFormat="false" ht="42" hidden="false" customHeight="true" outlineLevel="0" collapsed="false">
      <c r="A1" s="44" t="s">
        <v>80</v>
      </c>
      <c r="B1" s="44"/>
      <c r="C1" s="44"/>
      <c r="D1" s="44"/>
      <c r="F1" s="45" t="s">
        <v>21</v>
      </c>
      <c r="G1" s="46"/>
      <c r="H1" s="46"/>
      <c r="I1" s="46" t="s">
        <v>22</v>
      </c>
      <c r="J1" s="46"/>
      <c r="K1" s="46"/>
      <c r="L1" s="46" t="s">
        <v>23</v>
      </c>
      <c r="M1" s="5"/>
    </row>
    <row r="2" customFormat="false" ht="13.2" hidden="false" customHeight="false" outlineLevel="0" collapsed="false">
      <c r="A2" s="23" t="s">
        <v>41</v>
      </c>
      <c r="B2" s="22"/>
      <c r="F2" s="8"/>
      <c r="G2" s="9"/>
      <c r="H2" s="9"/>
      <c r="I2" s="9"/>
      <c r="J2" s="9"/>
      <c r="K2" s="9"/>
      <c r="L2" s="9"/>
      <c r="M2" s="10"/>
    </row>
    <row r="3" customFormat="false" ht="13.2" hidden="false" customHeight="false" outlineLevel="0" collapsed="false">
      <c r="A3" s="23"/>
      <c r="B3" s="22"/>
    </row>
    <row r="4" customFormat="false" ht="13.2" hidden="false" customHeight="false" outlineLevel="0" collapsed="false">
      <c r="A4" s="22" t="s">
        <v>42</v>
      </c>
      <c r="B4" s="0" t="n">
        <v>160</v>
      </c>
      <c r="C4" s="0" t="s">
        <v>43</v>
      </c>
      <c r="E4" s="22" t="s">
        <v>44</v>
      </c>
      <c r="F4" s="0" t="n">
        <v>340</v>
      </c>
      <c r="G4" s="24" t="s">
        <v>45</v>
      </c>
    </row>
    <row r="5" customFormat="false" ht="13.2" hidden="false" customHeight="false" outlineLevel="0" collapsed="false">
      <c r="A5" s="22" t="s">
        <v>47</v>
      </c>
      <c r="B5" s="0" t="n">
        <v>5</v>
      </c>
      <c r="C5" s="0" t="s">
        <v>43</v>
      </c>
      <c r="E5" s="22" t="s">
        <v>48</v>
      </c>
      <c r="F5" s="0" t="n">
        <v>30</v>
      </c>
      <c r="G5" s="24" t="s">
        <v>49</v>
      </c>
    </row>
    <row r="6" customFormat="false" ht="26.4" hidden="false" customHeight="false" outlineLevel="0" collapsed="false">
      <c r="A6" s="26" t="s">
        <v>51</v>
      </c>
      <c r="B6" s="27" t="n">
        <v>50</v>
      </c>
    </row>
    <row r="7" customFormat="false" ht="26.4" hidden="false" customHeight="false" outlineLevel="0" collapsed="false">
      <c r="A7" s="26" t="s">
        <v>53</v>
      </c>
      <c r="B7" s="27" t="n">
        <v>18</v>
      </c>
    </row>
    <row r="9" customFormat="false" ht="14.7" hidden="false" customHeight="true" outlineLevel="0" collapsed="false">
      <c r="A9" s="28" t="s">
        <v>55</v>
      </c>
      <c r="B9" s="29" t="s">
        <v>56</v>
      </c>
      <c r="C9" s="29"/>
      <c r="D9" s="29" t="s">
        <v>57</v>
      </c>
      <c r="E9" s="29"/>
      <c r="F9" s="28" t="s">
        <v>58</v>
      </c>
      <c r="G9" s="28"/>
      <c r="H9" s="28"/>
      <c r="I9" s="28"/>
      <c r="J9" s="28"/>
      <c r="K9" s="28"/>
    </row>
    <row r="10" customFormat="false" ht="14.7" hidden="false" customHeight="true" outlineLevel="0" collapsed="false">
      <c r="A10" s="28"/>
      <c r="B10" s="29"/>
      <c r="C10" s="29"/>
      <c r="D10" s="29"/>
      <c r="E10" s="29"/>
      <c r="F10" s="28" t="s">
        <v>59</v>
      </c>
      <c r="G10" s="30" t="s">
        <v>60</v>
      </c>
      <c r="H10" s="28" t="s">
        <v>61</v>
      </c>
      <c r="I10" s="31" t="s">
        <v>61</v>
      </c>
      <c r="J10" s="29" t="s">
        <v>62</v>
      </c>
      <c r="K10" s="29"/>
    </row>
    <row r="11" customFormat="false" ht="13.2" hidden="false" customHeight="false" outlineLevel="0" collapsed="false">
      <c r="A11" s="28"/>
      <c r="B11" s="28"/>
      <c r="C11" s="29"/>
      <c r="D11" s="29"/>
      <c r="E11" s="29"/>
      <c r="F11" s="28"/>
      <c r="G11" s="32" t="s">
        <v>63</v>
      </c>
      <c r="H11" s="28"/>
      <c r="I11" s="33" t="s">
        <v>64</v>
      </c>
      <c r="J11" s="29"/>
      <c r="K11" s="29"/>
    </row>
    <row r="12" customFormat="false" ht="13.2" hidden="false" customHeight="false" outlineLevel="0" collapsed="false">
      <c r="A12" s="34" t="s">
        <v>81</v>
      </c>
      <c r="B12" s="35" t="n">
        <v>1</v>
      </c>
      <c r="C12" s="36" t="s">
        <v>66</v>
      </c>
      <c r="D12" s="35" t="n">
        <v>16</v>
      </c>
      <c r="E12" s="36" t="s">
        <v>43</v>
      </c>
      <c r="F12" s="37" t="n">
        <f aca="false">$B$6</f>
        <v>50</v>
      </c>
      <c r="G12" s="38" t="n">
        <f aca="false">PRODUCT(B6,D12)</f>
        <v>800</v>
      </c>
      <c r="H12" s="37" t="n">
        <f aca="false">$B$7</f>
        <v>18</v>
      </c>
      <c r="I12" s="38" t="n">
        <f aca="false">PRODUCT(B7,D12)</f>
        <v>288</v>
      </c>
      <c r="J12" s="35" t="n">
        <f aca="false">B12*D12/160</f>
        <v>0.1</v>
      </c>
      <c r="K12" s="36" t="s">
        <v>66</v>
      </c>
    </row>
    <row r="13" customFormat="false" ht="13.2" hidden="false" customHeight="false" outlineLevel="0" collapsed="false">
      <c r="A13" s="34" t="s">
        <v>68</v>
      </c>
      <c r="B13" s="35" t="n">
        <v>0.5</v>
      </c>
      <c r="C13" s="36" t="s">
        <v>66</v>
      </c>
      <c r="D13" s="35" t="n">
        <v>1.6</v>
      </c>
      <c r="E13" s="36" t="s">
        <v>43</v>
      </c>
      <c r="F13" s="37" t="n">
        <f aca="false">$B$6</f>
        <v>50</v>
      </c>
      <c r="G13" s="38" t="n">
        <f aca="false">PRODUCT(B6,D13)</f>
        <v>80</v>
      </c>
      <c r="H13" s="37" t="n">
        <f aca="false">$B$7</f>
        <v>18</v>
      </c>
      <c r="I13" s="38" t="n">
        <f aca="false">PRODUCT(B7,D13)</f>
        <v>28.8</v>
      </c>
      <c r="J13" s="35" t="n">
        <f aca="false">B13*D13/160</f>
        <v>0.005</v>
      </c>
      <c r="K13" s="36" t="s">
        <v>66</v>
      </c>
    </row>
    <row r="14" customFormat="false" ht="13.2" hidden="false" customHeight="false" outlineLevel="0" collapsed="false">
      <c r="A14" s="34" t="s">
        <v>82</v>
      </c>
      <c r="B14" s="35" t="n">
        <v>100</v>
      </c>
      <c r="C14" s="36" t="s">
        <v>70</v>
      </c>
      <c r="D14" s="35" t="n">
        <v>1.6</v>
      </c>
      <c r="E14" s="36" t="s">
        <v>43</v>
      </c>
      <c r="F14" s="37" t="n">
        <f aca="false">$B$6</f>
        <v>50</v>
      </c>
      <c r="G14" s="38" t="n">
        <f aca="false">PRODUCT(B6,D14)</f>
        <v>80</v>
      </c>
      <c r="H14" s="37" t="s">
        <v>71</v>
      </c>
      <c r="I14" s="38" t="s">
        <v>71</v>
      </c>
      <c r="J14" s="35" t="n">
        <f aca="false">B14*D14/160</f>
        <v>1</v>
      </c>
      <c r="K14" s="36" t="s">
        <v>70</v>
      </c>
    </row>
    <row r="15" customFormat="false" ht="13.2" hidden="false" customHeight="false" outlineLevel="0" collapsed="false">
      <c r="A15" s="34" t="s">
        <v>83</v>
      </c>
      <c r="B15" s="35" t="n">
        <v>10</v>
      </c>
      <c r="C15" s="36" t="s">
        <v>70</v>
      </c>
      <c r="D15" s="35" t="n">
        <v>6.4</v>
      </c>
      <c r="E15" s="36" t="s">
        <v>43</v>
      </c>
      <c r="F15" s="37" t="n">
        <f aca="false">$B$6</f>
        <v>50</v>
      </c>
      <c r="G15" s="38" t="n">
        <f aca="false">PRODUCT(B6,D15)</f>
        <v>320</v>
      </c>
      <c r="H15" s="37" t="n">
        <f aca="false">$B$7</f>
        <v>18</v>
      </c>
      <c r="I15" s="38" t="n">
        <f aca="false">PRODUCT($B$7,D15)</f>
        <v>115.2</v>
      </c>
      <c r="J15" s="35" t="n">
        <f aca="false">B15*D15/160</f>
        <v>0.4</v>
      </c>
      <c r="K15" s="36" t="s">
        <v>70</v>
      </c>
    </row>
    <row r="16" customFormat="false" ht="13.2" hidden="false" customHeight="false" outlineLevel="0" collapsed="false">
      <c r="A16" s="34" t="s">
        <v>76</v>
      </c>
      <c r="D16" s="35" t="n">
        <f aca="false">B5</f>
        <v>5</v>
      </c>
      <c r="E16" s="36" t="s">
        <v>43</v>
      </c>
      <c r="F16" s="37"/>
      <c r="G16" s="37"/>
      <c r="H16" s="37"/>
      <c r="I16" s="37"/>
      <c r="J16" s="41"/>
      <c r="K16" s="36"/>
    </row>
    <row r="17" customFormat="false" ht="13.2" hidden="false" customHeight="false" outlineLevel="0" collapsed="false">
      <c r="A17" s="34" t="s">
        <v>77</v>
      </c>
      <c r="B17" s="41"/>
      <c r="C17" s="42"/>
      <c r="D17" s="35" t="n">
        <f aca="false">(B4)-SUM(D12:D16)</f>
        <v>129.4</v>
      </c>
      <c r="E17" s="36" t="s">
        <v>43</v>
      </c>
      <c r="F17" s="37"/>
      <c r="G17" s="34" t="n">
        <f aca="false">PRODUCT(B6,D17)</f>
        <v>6470</v>
      </c>
      <c r="H17" s="37"/>
      <c r="I17" s="43" t="n">
        <f aca="false">PRODUCT(B7,B4)-SUM(I12,I13,I15)-PRODUCT(B7,B5)</f>
        <v>2358</v>
      </c>
      <c r="J17" s="35"/>
      <c r="K17" s="36"/>
    </row>
    <row r="19" customFormat="false" ht="13.2" hidden="false" customHeight="false" outlineLevel="0" collapsed="false">
      <c r="A19" s="0" t="s">
        <v>78</v>
      </c>
    </row>
    <row r="21" customFormat="false" ht="13.2" hidden="false" customHeight="false" outlineLevel="0" collapsed="false">
      <c r="A21" s="4" t="s">
        <v>79</v>
      </c>
      <c r="B21" s="4"/>
      <c r="C21" s="4"/>
      <c r="D21" s="4"/>
      <c r="E21" s="4"/>
      <c r="F21" s="4"/>
      <c r="G21" s="4"/>
      <c r="H21" s="4"/>
      <c r="I21" s="4"/>
      <c r="J21" s="4"/>
      <c r="K21" s="4"/>
    </row>
  </sheetData>
  <mergeCells count="8">
    <mergeCell ref="A1:D1"/>
    <mergeCell ref="A9:A11"/>
    <mergeCell ref="B9:C11"/>
    <mergeCell ref="D9:E11"/>
    <mergeCell ref="F9:K9"/>
    <mergeCell ref="F10:F11"/>
    <mergeCell ref="H10:H11"/>
    <mergeCell ref="J10:K1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0" activeCellId="0" sqref="I10"/>
    </sheetView>
  </sheetViews>
  <sheetFormatPr defaultRowHeight="13.2" zeroHeight="false" outlineLevelRow="0" outlineLevelCol="0"/>
  <cols>
    <col collapsed="false" customWidth="true" hidden="false" outlineLevel="0" max="1" min="1" style="0" width="23.11"/>
    <col collapsed="false" customWidth="true" hidden="false" outlineLevel="0" max="2" min="2" style="0" width="5.89"/>
    <col collapsed="false" customWidth="true" hidden="false" outlineLevel="0" max="4" min="3" style="0" width="9"/>
    <col collapsed="false" customWidth="true" hidden="false" outlineLevel="0" max="5" min="5" style="0" width="12.1"/>
    <col collapsed="false" customWidth="true" hidden="false" outlineLevel="0" max="6" min="6" style="0" width="7.44"/>
    <col collapsed="false" customWidth="true" hidden="false" outlineLevel="0" max="7" min="7" style="0" width="9.78"/>
    <col collapsed="false" customWidth="true" hidden="false" outlineLevel="0" max="8" min="8" style="0" width="8.33"/>
    <col collapsed="false" customWidth="true" hidden="false" outlineLevel="0" max="1025" min="9" style="0" width="9"/>
  </cols>
  <sheetData>
    <row r="1" customFormat="false" ht="13.2" hidden="false" customHeight="false" outlineLevel="0" collapsed="false">
      <c r="A1" s="21" t="s">
        <v>84</v>
      </c>
      <c r="B1" s="22"/>
      <c r="F1" s="45" t="s">
        <v>21</v>
      </c>
      <c r="G1" s="46"/>
      <c r="H1" s="46"/>
      <c r="I1" s="46" t="s">
        <v>22</v>
      </c>
      <c r="J1" s="46"/>
      <c r="K1" s="46"/>
      <c r="L1" s="46" t="s">
        <v>23</v>
      </c>
      <c r="M1" s="5"/>
    </row>
    <row r="2" customFormat="false" ht="13.2" hidden="false" customHeight="false" outlineLevel="0" collapsed="false">
      <c r="A2" s="23" t="s">
        <v>41</v>
      </c>
      <c r="B2" s="22"/>
      <c r="F2" s="8"/>
      <c r="G2" s="9"/>
      <c r="H2" s="9"/>
      <c r="I2" s="9"/>
      <c r="J2" s="9"/>
      <c r="K2" s="9"/>
      <c r="L2" s="9"/>
      <c r="M2" s="10"/>
    </row>
    <row r="3" customFormat="false" ht="13.2" hidden="false" customHeight="false" outlineLevel="0" collapsed="false">
      <c r="A3" s="21"/>
      <c r="B3" s="22"/>
    </row>
    <row r="4" customFormat="false" ht="13.2" hidden="false" customHeight="false" outlineLevel="0" collapsed="false">
      <c r="A4" s="22" t="s">
        <v>42</v>
      </c>
      <c r="B4" s="0" t="n">
        <v>160</v>
      </c>
      <c r="C4" s="0" t="s">
        <v>43</v>
      </c>
      <c r="E4" s="22" t="s">
        <v>44</v>
      </c>
      <c r="F4" s="0" t="n">
        <v>340</v>
      </c>
      <c r="G4" s="24" t="s">
        <v>45</v>
      </c>
    </row>
    <row r="5" customFormat="false" ht="13.2" hidden="false" customHeight="false" outlineLevel="0" collapsed="false">
      <c r="A5" s="22" t="s">
        <v>47</v>
      </c>
      <c r="B5" s="0" t="n">
        <v>5</v>
      </c>
      <c r="C5" s="0" t="s">
        <v>43</v>
      </c>
      <c r="E5" s="22" t="s">
        <v>48</v>
      </c>
      <c r="F5" s="0" t="n">
        <v>30</v>
      </c>
      <c r="G5" s="24" t="s">
        <v>49</v>
      </c>
    </row>
    <row r="6" customFormat="false" ht="26.4" hidden="false" customHeight="false" outlineLevel="0" collapsed="false">
      <c r="A6" s="26" t="s">
        <v>51</v>
      </c>
      <c r="B6" s="27" t="n">
        <v>50</v>
      </c>
    </row>
    <row r="7" customFormat="false" ht="26.4" hidden="false" customHeight="false" outlineLevel="0" collapsed="false">
      <c r="A7" s="26" t="s">
        <v>53</v>
      </c>
      <c r="B7" s="27" t="n">
        <v>18</v>
      </c>
    </row>
    <row r="9" customFormat="false" ht="14.7" hidden="false" customHeight="true" outlineLevel="0" collapsed="false">
      <c r="A9" s="28" t="s">
        <v>55</v>
      </c>
      <c r="B9" s="29" t="s">
        <v>56</v>
      </c>
      <c r="C9" s="29"/>
      <c r="D9" s="29" t="s">
        <v>57</v>
      </c>
      <c r="E9" s="29"/>
      <c r="F9" s="28" t="s">
        <v>58</v>
      </c>
      <c r="G9" s="28"/>
      <c r="H9" s="28"/>
      <c r="I9" s="28"/>
      <c r="J9" s="28"/>
      <c r="K9" s="28"/>
    </row>
    <row r="10" customFormat="false" ht="14.7" hidden="false" customHeight="true" outlineLevel="0" collapsed="false">
      <c r="A10" s="28"/>
      <c r="B10" s="29"/>
      <c r="C10" s="29"/>
      <c r="D10" s="29"/>
      <c r="E10" s="29"/>
      <c r="F10" s="28" t="s">
        <v>59</v>
      </c>
      <c r="G10" s="30" t="s">
        <v>60</v>
      </c>
      <c r="H10" s="28" t="s">
        <v>61</v>
      </c>
      <c r="I10" s="31" t="s">
        <v>61</v>
      </c>
      <c r="J10" s="29" t="s">
        <v>62</v>
      </c>
      <c r="K10" s="29"/>
    </row>
    <row r="11" customFormat="false" ht="13.2" hidden="false" customHeight="false" outlineLevel="0" collapsed="false">
      <c r="A11" s="28"/>
      <c r="B11" s="28"/>
      <c r="C11" s="29"/>
      <c r="D11" s="29"/>
      <c r="E11" s="29"/>
      <c r="F11" s="28"/>
      <c r="G11" s="32" t="s">
        <v>63</v>
      </c>
      <c r="H11" s="28"/>
      <c r="I11" s="33" t="s">
        <v>64</v>
      </c>
      <c r="J11" s="29"/>
      <c r="K11" s="29"/>
    </row>
    <row r="12" customFormat="false" ht="13.2" hidden="false" customHeight="false" outlineLevel="0" collapsed="false">
      <c r="A12" s="34" t="s">
        <v>85</v>
      </c>
      <c r="B12" s="35" t="n">
        <v>100</v>
      </c>
      <c r="C12" s="36" t="s">
        <v>70</v>
      </c>
      <c r="D12" s="35" t="n">
        <v>80</v>
      </c>
      <c r="E12" s="36" t="s">
        <v>43</v>
      </c>
      <c r="F12" s="37" t="n">
        <f aca="false">$B$6</f>
        <v>50</v>
      </c>
      <c r="G12" s="38" t="n">
        <f aca="false">PRODUCT($B$6,D12)</f>
        <v>4000</v>
      </c>
      <c r="H12" s="37" t="n">
        <f aca="false">$B$7</f>
        <v>18</v>
      </c>
      <c r="I12" s="38" t="n">
        <f aca="false">PRODUCT(B7,D12)</f>
        <v>1440</v>
      </c>
      <c r="J12" s="35" t="n">
        <f aca="false">B12*D12/160</f>
        <v>50</v>
      </c>
      <c r="K12" s="36" t="s">
        <v>70</v>
      </c>
    </row>
    <row r="13" customFormat="false" ht="13.2" hidden="false" customHeight="false" outlineLevel="0" collapsed="false">
      <c r="A13" s="34" t="s">
        <v>68</v>
      </c>
      <c r="B13" s="35" t="n">
        <v>0.5</v>
      </c>
      <c r="C13" s="36" t="s">
        <v>66</v>
      </c>
      <c r="D13" s="35" t="n">
        <v>1.6</v>
      </c>
      <c r="E13" s="36" t="s">
        <v>43</v>
      </c>
      <c r="F13" s="37" t="n">
        <f aca="false">$B$6</f>
        <v>50</v>
      </c>
      <c r="G13" s="38" t="n">
        <f aca="false">PRODUCT($B$6,D13)</f>
        <v>80</v>
      </c>
      <c r="H13" s="37" t="n">
        <f aca="false">$B$7</f>
        <v>18</v>
      </c>
      <c r="I13" s="38" t="n">
        <f aca="false">PRODUCT(B7,D13)</f>
        <v>28.8</v>
      </c>
      <c r="J13" s="35" t="n">
        <f aca="false">B13*D13/160</f>
        <v>0.005</v>
      </c>
      <c r="K13" s="36" t="s">
        <v>66</v>
      </c>
    </row>
    <row r="14" customFormat="false" ht="13.2" hidden="false" customHeight="false" outlineLevel="0" collapsed="false">
      <c r="A14" s="34" t="s">
        <v>86</v>
      </c>
      <c r="B14" s="35" t="n">
        <v>100</v>
      </c>
      <c r="C14" s="36" t="s">
        <v>70</v>
      </c>
      <c r="D14" s="35" t="n">
        <v>8</v>
      </c>
      <c r="E14" s="36" t="s">
        <v>43</v>
      </c>
      <c r="F14" s="37" t="n">
        <f aca="false">$B$6</f>
        <v>50</v>
      </c>
      <c r="G14" s="38" t="n">
        <f aca="false">PRODUCT($B$6,D14)</f>
        <v>400</v>
      </c>
      <c r="H14" s="37" t="s">
        <v>71</v>
      </c>
      <c r="I14" s="38" t="s">
        <v>71</v>
      </c>
      <c r="J14" s="35" t="n">
        <f aca="false">B14*D14/160</f>
        <v>5</v>
      </c>
      <c r="K14" s="36" t="s">
        <v>70</v>
      </c>
    </row>
    <row r="15" customFormat="false" ht="13.2" hidden="false" customHeight="false" outlineLevel="0" collapsed="false">
      <c r="A15" s="34" t="s">
        <v>87</v>
      </c>
      <c r="B15" s="35" t="n">
        <v>50</v>
      </c>
      <c r="C15" s="36" t="s">
        <v>70</v>
      </c>
      <c r="D15" s="35" t="n">
        <v>3.2</v>
      </c>
      <c r="E15" s="36" t="s">
        <v>43</v>
      </c>
      <c r="F15" s="37" t="n">
        <f aca="false">$B$6</f>
        <v>50</v>
      </c>
      <c r="G15" s="38" t="n">
        <f aca="false">PRODUCT($B$6,D15)</f>
        <v>160</v>
      </c>
      <c r="H15" s="37" t="n">
        <f aca="false">$B$7</f>
        <v>18</v>
      </c>
      <c r="I15" s="38" t="n">
        <f aca="false">PRODUCT($B$7,D15)</f>
        <v>57.6</v>
      </c>
      <c r="J15" s="35" t="n">
        <f aca="false">B15*D15/160</f>
        <v>1</v>
      </c>
      <c r="K15" s="36" t="s">
        <v>70</v>
      </c>
    </row>
    <row r="16" customFormat="false" ht="13.2" hidden="false" customHeight="false" outlineLevel="0" collapsed="false">
      <c r="A16" s="34" t="s">
        <v>88</v>
      </c>
      <c r="B16" s="35" t="n">
        <v>100</v>
      </c>
      <c r="C16" s="36" t="s">
        <v>70</v>
      </c>
      <c r="D16" s="35" t="n">
        <v>4</v>
      </c>
      <c r="E16" s="36" t="s">
        <v>43</v>
      </c>
      <c r="F16" s="37" t="n">
        <f aca="false">$B$6</f>
        <v>50</v>
      </c>
      <c r="G16" s="38" t="n">
        <f aca="false">PRODUCT($B$6,D16)</f>
        <v>200</v>
      </c>
      <c r="H16" s="37" t="n">
        <f aca="false">$B$7</f>
        <v>18</v>
      </c>
      <c r="I16" s="38" t="n">
        <f aca="false">PRODUCT($B$7,D16)</f>
        <v>72</v>
      </c>
      <c r="J16" s="35" t="n">
        <f aca="false">B16*D16/160</f>
        <v>2.5</v>
      </c>
      <c r="K16" s="36" t="s">
        <v>70</v>
      </c>
    </row>
    <row r="17" customFormat="false" ht="13.2" hidden="false" customHeight="false" outlineLevel="0" collapsed="false">
      <c r="A17" s="34" t="s">
        <v>7</v>
      </c>
      <c r="B17" s="35" t="n">
        <v>6000</v>
      </c>
      <c r="C17" s="36" t="s">
        <v>74</v>
      </c>
      <c r="D17" s="35" t="n">
        <v>0.14</v>
      </c>
      <c r="E17" s="36" t="s">
        <v>43</v>
      </c>
      <c r="F17" s="37" t="n">
        <f aca="false">$B$6</f>
        <v>50</v>
      </c>
      <c r="G17" s="38" t="n">
        <f aca="false">PRODUCT($B$6,D17)</f>
        <v>7</v>
      </c>
      <c r="H17" s="37" t="n">
        <f aca="false">$B$7</f>
        <v>18</v>
      </c>
      <c r="I17" s="38" t="n">
        <f aca="false">PRODUCT($B$7,D17)</f>
        <v>2.52</v>
      </c>
      <c r="J17" s="35" t="n">
        <f aca="false">B17*D17/160</f>
        <v>5.25</v>
      </c>
      <c r="K17" s="36" t="s">
        <v>74</v>
      </c>
    </row>
    <row r="18" customFormat="false" ht="13.2" hidden="false" customHeight="false" outlineLevel="0" collapsed="false">
      <c r="A18" s="34" t="s">
        <v>76</v>
      </c>
      <c r="D18" s="35" t="n">
        <f aca="false">B5</f>
        <v>5</v>
      </c>
      <c r="E18" s="36" t="s">
        <v>43</v>
      </c>
      <c r="F18" s="37"/>
      <c r="G18" s="37"/>
      <c r="H18" s="37"/>
      <c r="I18" s="37"/>
      <c r="J18" s="41"/>
      <c r="K18" s="36"/>
    </row>
    <row r="19" customFormat="false" ht="13.2" hidden="false" customHeight="false" outlineLevel="0" collapsed="false">
      <c r="A19" s="34" t="s">
        <v>77</v>
      </c>
      <c r="B19" s="41"/>
      <c r="C19" s="42"/>
      <c r="D19" s="35" t="n">
        <f aca="false">(B4)-SUM(D12:D18)</f>
        <v>58.06</v>
      </c>
      <c r="E19" s="36" t="s">
        <v>43</v>
      </c>
      <c r="F19" s="37"/>
      <c r="G19" s="34" t="n">
        <f aca="false">PRODUCT(B6,D19)</f>
        <v>2903</v>
      </c>
      <c r="H19" s="37"/>
      <c r="I19" s="43" t="n">
        <f aca="false">PRODUCT(B7,B4)-SUM(I12,I13,I15,I16,I17)-PRODUCT(B7,B5)</f>
        <v>1189.08</v>
      </c>
      <c r="J19" s="35"/>
      <c r="K19" s="36"/>
    </row>
    <row r="21" customFormat="false" ht="13.2" hidden="false" customHeight="false" outlineLevel="0" collapsed="false">
      <c r="A21" s="0" t="s">
        <v>78</v>
      </c>
    </row>
    <row r="23" customFormat="false" ht="13.2" hidden="false" customHeight="false" outlineLevel="0" collapsed="false">
      <c r="A23" s="4" t="s">
        <v>79</v>
      </c>
      <c r="B23" s="4"/>
      <c r="C23" s="4"/>
      <c r="D23" s="4"/>
      <c r="E23" s="4"/>
      <c r="F23" s="4"/>
      <c r="G23" s="4"/>
      <c r="H23" s="4"/>
      <c r="I23" s="4"/>
      <c r="J23" s="4"/>
      <c r="K23" s="4"/>
    </row>
  </sheetData>
  <mergeCells count="7">
    <mergeCell ref="A9:A11"/>
    <mergeCell ref="B9:C11"/>
    <mergeCell ref="D9:E11"/>
    <mergeCell ref="F9:K9"/>
    <mergeCell ref="F10:F11"/>
    <mergeCell ref="H10:H11"/>
    <mergeCell ref="J10:K1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0" activeCellId="0" sqref="I10"/>
    </sheetView>
  </sheetViews>
  <sheetFormatPr defaultRowHeight="13.2" zeroHeight="false" outlineLevelRow="0" outlineLevelCol="0"/>
  <cols>
    <col collapsed="false" customWidth="true" hidden="false" outlineLevel="0" max="1" min="1" style="0" width="23.11"/>
    <col collapsed="false" customWidth="true" hidden="false" outlineLevel="0" max="2" min="2" style="0" width="5.89"/>
    <col collapsed="false" customWidth="true" hidden="false" outlineLevel="0" max="4" min="3" style="0" width="9"/>
    <col collapsed="false" customWidth="true" hidden="false" outlineLevel="0" max="5" min="5" style="0" width="11.77"/>
    <col collapsed="false" customWidth="true" hidden="false" outlineLevel="0" max="6" min="6" style="0" width="7.44"/>
    <col collapsed="false" customWidth="true" hidden="false" outlineLevel="0" max="7" min="7" style="0" width="9.78"/>
    <col collapsed="false" customWidth="true" hidden="false" outlineLevel="0" max="8" min="8" style="0" width="8.33"/>
    <col collapsed="false" customWidth="true" hidden="false" outlineLevel="0" max="1025" min="9" style="0" width="9"/>
  </cols>
  <sheetData>
    <row r="1" customFormat="false" ht="13.2" hidden="false" customHeight="false" outlineLevel="0" collapsed="false">
      <c r="A1" s="21" t="s">
        <v>89</v>
      </c>
      <c r="B1" s="22"/>
      <c r="F1" s="45" t="s">
        <v>21</v>
      </c>
      <c r="G1" s="46"/>
      <c r="H1" s="46"/>
      <c r="I1" s="46" t="s">
        <v>22</v>
      </c>
      <c r="J1" s="46"/>
      <c r="K1" s="46"/>
      <c r="L1" s="46" t="s">
        <v>23</v>
      </c>
      <c r="M1" s="5"/>
    </row>
    <row r="2" customFormat="false" ht="13.2" hidden="false" customHeight="false" outlineLevel="0" collapsed="false">
      <c r="A2" s="23" t="s">
        <v>41</v>
      </c>
      <c r="B2" s="22"/>
      <c r="F2" s="8"/>
      <c r="G2" s="9"/>
      <c r="H2" s="9"/>
      <c r="I2" s="9"/>
      <c r="J2" s="9"/>
      <c r="K2" s="9"/>
      <c r="L2" s="9"/>
      <c r="M2" s="10"/>
    </row>
    <row r="3" customFormat="false" ht="13.2" hidden="false" customHeight="false" outlineLevel="0" collapsed="false">
      <c r="A3" s="21"/>
      <c r="B3" s="22"/>
    </row>
    <row r="4" customFormat="false" ht="13.2" hidden="false" customHeight="false" outlineLevel="0" collapsed="false">
      <c r="A4" s="22" t="s">
        <v>42</v>
      </c>
      <c r="B4" s="0" t="n">
        <v>160</v>
      </c>
      <c r="C4" s="0" t="s">
        <v>43</v>
      </c>
      <c r="E4" s="22" t="s">
        <v>44</v>
      </c>
      <c r="F4" s="0" t="n">
        <v>340</v>
      </c>
      <c r="G4" s="24" t="s">
        <v>45</v>
      </c>
      <c r="I4" s="25" t="s">
        <v>46</v>
      </c>
    </row>
    <row r="5" customFormat="false" ht="13.2" hidden="false" customHeight="false" outlineLevel="0" collapsed="false">
      <c r="A5" s="22" t="s">
        <v>47</v>
      </c>
      <c r="B5" s="0" t="n">
        <v>5</v>
      </c>
      <c r="C5" s="0" t="s">
        <v>43</v>
      </c>
      <c r="E5" s="22" t="s">
        <v>48</v>
      </c>
      <c r="F5" s="0" t="n">
        <v>30</v>
      </c>
      <c r="G5" s="24" t="s">
        <v>49</v>
      </c>
      <c r="I5" s="0" t="s">
        <v>50</v>
      </c>
    </row>
    <row r="6" customFormat="false" ht="26.4" hidden="false" customHeight="false" outlineLevel="0" collapsed="false">
      <c r="A6" s="26" t="s">
        <v>51</v>
      </c>
      <c r="B6" s="27" t="n">
        <v>50</v>
      </c>
      <c r="I6" s="0" t="s">
        <v>52</v>
      </c>
    </row>
    <row r="7" customFormat="false" ht="26.4" hidden="false" customHeight="false" outlineLevel="0" collapsed="false">
      <c r="A7" s="26" t="s">
        <v>53</v>
      </c>
      <c r="B7" s="27" t="n">
        <v>18</v>
      </c>
      <c r="I7" s="0" t="s">
        <v>54</v>
      </c>
    </row>
    <row r="9" customFormat="false" ht="14.7" hidden="false" customHeight="true" outlineLevel="0" collapsed="false">
      <c r="A9" s="28" t="s">
        <v>55</v>
      </c>
      <c r="B9" s="29" t="s">
        <v>56</v>
      </c>
      <c r="C9" s="29"/>
      <c r="D9" s="29" t="s">
        <v>57</v>
      </c>
      <c r="E9" s="29"/>
      <c r="F9" s="28" t="s">
        <v>58</v>
      </c>
      <c r="G9" s="28"/>
      <c r="H9" s="28"/>
      <c r="I9" s="28"/>
      <c r="J9" s="28"/>
      <c r="K9" s="28"/>
    </row>
    <row r="10" customFormat="false" ht="14.7" hidden="false" customHeight="true" outlineLevel="0" collapsed="false">
      <c r="A10" s="28"/>
      <c r="B10" s="29"/>
      <c r="C10" s="29"/>
      <c r="D10" s="29"/>
      <c r="E10" s="29"/>
      <c r="F10" s="28" t="s">
        <v>59</v>
      </c>
      <c r="G10" s="30" t="s">
        <v>60</v>
      </c>
      <c r="H10" s="28" t="s">
        <v>61</v>
      </c>
      <c r="I10" s="31" t="s">
        <v>61</v>
      </c>
      <c r="J10" s="29" t="s">
        <v>62</v>
      </c>
      <c r="K10" s="29"/>
    </row>
    <row r="11" customFormat="false" ht="13.2" hidden="false" customHeight="false" outlineLevel="0" collapsed="false">
      <c r="A11" s="28"/>
      <c r="B11" s="28"/>
      <c r="C11" s="29"/>
      <c r="D11" s="29"/>
      <c r="E11" s="29"/>
      <c r="F11" s="28"/>
      <c r="G11" s="32" t="s">
        <v>63</v>
      </c>
      <c r="H11" s="28"/>
      <c r="I11" s="33" t="s">
        <v>64</v>
      </c>
      <c r="J11" s="29"/>
      <c r="K11" s="29"/>
    </row>
    <row r="12" customFormat="false" ht="13.2" hidden="false" customHeight="false" outlineLevel="0" collapsed="false">
      <c r="A12" s="34" t="s">
        <v>90</v>
      </c>
      <c r="B12" s="35" t="n">
        <v>1</v>
      </c>
      <c r="C12" s="36" t="s">
        <v>66</v>
      </c>
      <c r="D12" s="35" t="n">
        <v>8</v>
      </c>
      <c r="E12" s="36" t="s">
        <v>43</v>
      </c>
      <c r="F12" s="37" t="n">
        <f aca="false">$B$6</f>
        <v>50</v>
      </c>
      <c r="G12" s="38" t="n">
        <f aca="false">PRODUCT($B$6,D12)</f>
        <v>400</v>
      </c>
      <c r="H12" s="37" t="n">
        <f aca="false">$B$7</f>
        <v>18</v>
      </c>
      <c r="I12" s="38" t="n">
        <f aca="false">PRODUCT($B$7,D12)</f>
        <v>144</v>
      </c>
      <c r="J12" s="35" t="n">
        <f aca="false">B12*D12/160</f>
        <v>0.05</v>
      </c>
      <c r="K12" s="36" t="s">
        <v>66</v>
      </c>
    </row>
    <row r="13" customFormat="false" ht="13.2" hidden="false" customHeight="false" outlineLevel="0" collapsed="false">
      <c r="A13" s="34" t="s">
        <v>67</v>
      </c>
      <c r="B13" s="35" t="n">
        <v>0.25</v>
      </c>
      <c r="C13" s="36" t="s">
        <v>66</v>
      </c>
      <c r="D13" s="35" t="n">
        <v>0.64</v>
      </c>
      <c r="E13" s="36" t="s">
        <v>43</v>
      </c>
      <c r="F13" s="37" t="n">
        <f aca="false">$B$6</f>
        <v>50</v>
      </c>
      <c r="G13" s="38" t="n">
        <f aca="false">PRODUCT($B$6,D13)</f>
        <v>32</v>
      </c>
      <c r="H13" s="37" t="n">
        <f aca="false">$B$7</f>
        <v>18</v>
      </c>
      <c r="I13" s="38" t="n">
        <f aca="false">PRODUCT($B$7,D13)</f>
        <v>11.52</v>
      </c>
      <c r="J13" s="35" t="n">
        <f aca="false">B13*D13/160</f>
        <v>0.001</v>
      </c>
      <c r="K13" s="36" t="s">
        <v>66</v>
      </c>
    </row>
    <row r="14" customFormat="false" ht="13.2" hidden="false" customHeight="false" outlineLevel="0" collapsed="false">
      <c r="A14" s="34" t="s">
        <v>68</v>
      </c>
      <c r="B14" s="35" t="n">
        <v>0.5</v>
      </c>
      <c r="C14" s="36" t="s">
        <v>66</v>
      </c>
      <c r="D14" s="35" t="n">
        <v>1.6</v>
      </c>
      <c r="E14" s="36" t="s">
        <v>43</v>
      </c>
      <c r="F14" s="37" t="n">
        <f aca="false">$B$6</f>
        <v>50</v>
      </c>
      <c r="G14" s="38" t="n">
        <f aca="false">PRODUCT($B$6,D14)</f>
        <v>80</v>
      </c>
      <c r="H14" s="37" t="s">
        <v>71</v>
      </c>
      <c r="I14" s="38" t="n">
        <f aca="false">PRODUCT($B$7,D14)</f>
        <v>28.8</v>
      </c>
      <c r="J14" s="35" t="n">
        <f aca="false">B14*D14/160</f>
        <v>0.005</v>
      </c>
      <c r="K14" s="36" t="s">
        <v>66</v>
      </c>
    </row>
    <row r="15" customFormat="false" ht="13.2" hidden="false" customHeight="false" outlineLevel="0" collapsed="false">
      <c r="A15" s="34" t="s">
        <v>91</v>
      </c>
      <c r="B15" s="35" t="n">
        <v>100</v>
      </c>
      <c r="C15" s="36" t="s">
        <v>70</v>
      </c>
      <c r="D15" s="35" t="n">
        <v>1.6</v>
      </c>
      <c r="E15" s="36" t="s">
        <v>43</v>
      </c>
      <c r="F15" s="37" t="n">
        <f aca="false">$B$6</f>
        <v>50</v>
      </c>
      <c r="G15" s="38" t="n">
        <f aca="false">PRODUCT($B$6,D15)</f>
        <v>80</v>
      </c>
      <c r="H15" s="37" t="s">
        <v>71</v>
      </c>
      <c r="I15" s="38" t="s">
        <v>71</v>
      </c>
      <c r="J15" s="35" t="n">
        <f aca="false">B15*D15/160</f>
        <v>1</v>
      </c>
      <c r="K15" s="36" t="s">
        <v>70</v>
      </c>
    </row>
    <row r="16" customFormat="false" ht="13.2" hidden="false" customHeight="false" outlineLevel="0" collapsed="false">
      <c r="A16" s="34" t="s">
        <v>72</v>
      </c>
      <c r="B16" s="35" t="n">
        <v>25</v>
      </c>
      <c r="C16" s="36" t="s">
        <v>70</v>
      </c>
      <c r="D16" s="35" t="n">
        <v>0.96</v>
      </c>
      <c r="E16" s="36" t="s">
        <v>43</v>
      </c>
      <c r="F16" s="37" t="n">
        <f aca="false">$B$6</f>
        <v>50</v>
      </c>
      <c r="G16" s="38" t="n">
        <f aca="false">PRODUCT($B$6,D16)</f>
        <v>48</v>
      </c>
      <c r="H16" s="37" t="n">
        <f aca="false">$B$7</f>
        <v>18</v>
      </c>
      <c r="I16" s="38" t="n">
        <f aca="false">PRODUCT($B$7,D16)</f>
        <v>17.28</v>
      </c>
      <c r="J16" s="35" t="n">
        <f aca="false">B16*D16/160</f>
        <v>0.15</v>
      </c>
      <c r="K16" s="36" t="s">
        <v>70</v>
      </c>
    </row>
    <row r="17" customFormat="false" ht="13.2" hidden="false" customHeight="false" outlineLevel="0" collapsed="false">
      <c r="A17" s="34" t="s">
        <v>88</v>
      </c>
      <c r="B17" s="35" t="n">
        <v>100</v>
      </c>
      <c r="C17" s="36" t="s">
        <v>70</v>
      </c>
      <c r="D17" s="35" t="n">
        <v>0.32</v>
      </c>
      <c r="E17" s="36" t="s">
        <v>43</v>
      </c>
      <c r="F17" s="37" t="n">
        <f aca="false">$B$6</f>
        <v>50</v>
      </c>
      <c r="G17" s="38" t="n">
        <f aca="false">PRODUCT($B$6,D17)</f>
        <v>16</v>
      </c>
      <c r="H17" s="37" t="n">
        <f aca="false">$B$7</f>
        <v>18</v>
      </c>
      <c r="I17" s="38" t="n">
        <f aca="false">PRODUCT($B$7,D17)</f>
        <v>5.76</v>
      </c>
      <c r="J17" s="35" t="n">
        <f aca="false">B17*D17/160</f>
        <v>0.2</v>
      </c>
      <c r="K17" s="36" t="s">
        <v>70</v>
      </c>
    </row>
    <row r="18" customFormat="false" ht="13.2" hidden="false" customHeight="false" outlineLevel="0" collapsed="false">
      <c r="A18" s="34" t="s">
        <v>5</v>
      </c>
      <c r="B18" s="35" t="n">
        <v>372</v>
      </c>
      <c r="C18" s="36" t="s">
        <v>74</v>
      </c>
      <c r="D18" s="35" t="n">
        <v>0.43</v>
      </c>
      <c r="E18" s="36" t="s">
        <v>43</v>
      </c>
      <c r="F18" s="37" t="n">
        <f aca="false">$B$6</f>
        <v>50</v>
      </c>
      <c r="G18" s="38" t="n">
        <f aca="false">PRODUCT($B$6,D18)</f>
        <v>21.5</v>
      </c>
      <c r="H18" s="37" t="n">
        <f aca="false">$B$7</f>
        <v>18</v>
      </c>
      <c r="I18" s="38" t="n">
        <f aca="false">PRODUCT($B$7,D18)</f>
        <v>7.74</v>
      </c>
      <c r="J18" s="47" t="n">
        <f aca="false">B18*D18/160</f>
        <v>0.99975</v>
      </c>
      <c r="K18" s="36" t="s">
        <v>74</v>
      </c>
    </row>
    <row r="19" customFormat="false" ht="13.2" hidden="false" customHeight="false" outlineLevel="0" collapsed="false">
      <c r="A19" s="34" t="s">
        <v>73</v>
      </c>
      <c r="B19" s="35" t="n">
        <v>2100</v>
      </c>
      <c r="C19" s="36" t="s">
        <v>74</v>
      </c>
      <c r="D19" s="35" t="n">
        <v>0.381</v>
      </c>
      <c r="E19" s="36" t="s">
        <v>43</v>
      </c>
      <c r="F19" s="37" t="n">
        <f aca="false">$B$6</f>
        <v>50</v>
      </c>
      <c r="G19" s="38" t="n">
        <f aca="false">PRODUCT($B$6,D19)</f>
        <v>19.05</v>
      </c>
      <c r="H19" s="37" t="n">
        <f aca="false">$B$7</f>
        <v>18</v>
      </c>
      <c r="I19" s="38" t="n">
        <f aca="false">PRODUCT($B$7,D19)</f>
        <v>6.858</v>
      </c>
      <c r="J19" s="47" t="n">
        <f aca="false">B19*D19/160</f>
        <v>5.000625</v>
      </c>
      <c r="K19" s="36" t="s">
        <v>74</v>
      </c>
    </row>
    <row r="20" customFormat="false" ht="13.2" hidden="false" customHeight="false" outlineLevel="0" collapsed="false">
      <c r="A20" s="34" t="s">
        <v>75</v>
      </c>
      <c r="B20" s="35" t="n">
        <v>6000</v>
      </c>
      <c r="C20" s="36" t="s">
        <v>74</v>
      </c>
      <c r="D20" s="35" t="n">
        <v>0.08</v>
      </c>
      <c r="E20" s="36" t="s">
        <v>43</v>
      </c>
      <c r="F20" s="37" t="n">
        <f aca="false">$B$6</f>
        <v>50</v>
      </c>
      <c r="G20" s="38" t="n">
        <f aca="false">PRODUCT($B$6,D20)</f>
        <v>4</v>
      </c>
      <c r="H20" s="37" t="n">
        <f aca="false">$B$7</f>
        <v>18</v>
      </c>
      <c r="I20" s="38" t="n">
        <f aca="false">PRODUCT($B$7,D20)</f>
        <v>1.44</v>
      </c>
      <c r="J20" s="35" t="n">
        <f aca="false">B20*D20/160</f>
        <v>3</v>
      </c>
      <c r="K20" s="36" t="s">
        <v>74</v>
      </c>
    </row>
    <row r="21" customFormat="false" ht="13.2" hidden="false" customHeight="false" outlineLevel="0" collapsed="false">
      <c r="A21" s="34" t="s">
        <v>76</v>
      </c>
      <c r="D21" s="35" t="n">
        <f aca="false">B5</f>
        <v>5</v>
      </c>
      <c r="E21" s="36" t="s">
        <v>43</v>
      </c>
      <c r="F21" s="37"/>
      <c r="G21" s="37"/>
      <c r="H21" s="37"/>
      <c r="I21" s="37"/>
      <c r="J21" s="41"/>
      <c r="K21" s="36"/>
    </row>
    <row r="22" customFormat="false" ht="13.2" hidden="false" customHeight="false" outlineLevel="0" collapsed="false">
      <c r="A22" s="34" t="s">
        <v>77</v>
      </c>
      <c r="B22" s="41"/>
      <c r="C22" s="42"/>
      <c r="D22" s="35" t="n">
        <f aca="false">(B4)-SUM(D12:D21)</f>
        <v>140.989</v>
      </c>
      <c r="E22" s="36" t="s">
        <v>43</v>
      </c>
      <c r="F22" s="37"/>
      <c r="G22" s="34" t="n">
        <f aca="false">PRODUCT(B6,D22)</f>
        <v>7049.45</v>
      </c>
      <c r="H22" s="37"/>
      <c r="I22" s="43" t="n">
        <f aca="false">PRODUCT(B7,B4)-SUM(I12:I20)-PRODUCT(B7,B5)</f>
        <v>2566.602</v>
      </c>
      <c r="J22" s="35"/>
      <c r="K22" s="36"/>
    </row>
    <row r="24" customFormat="false" ht="13.2" hidden="false" customHeight="false" outlineLevel="0" collapsed="false">
      <c r="A24" s="0" t="s">
        <v>78</v>
      </c>
    </row>
    <row r="26" customFormat="false" ht="13.2" hidden="false" customHeight="false" outlineLevel="0" collapsed="false">
      <c r="A26" s="4" t="s">
        <v>79</v>
      </c>
      <c r="B26" s="4"/>
      <c r="C26" s="4"/>
      <c r="D26" s="4"/>
      <c r="E26" s="4"/>
      <c r="F26" s="4"/>
      <c r="G26" s="4"/>
      <c r="H26" s="4"/>
      <c r="I26" s="4"/>
      <c r="J26" s="4"/>
      <c r="K26" s="4"/>
    </row>
  </sheetData>
  <mergeCells count="7">
    <mergeCell ref="A9:A11"/>
    <mergeCell ref="B9:C11"/>
    <mergeCell ref="D9:E11"/>
    <mergeCell ref="F9:K9"/>
    <mergeCell ref="F10:F11"/>
    <mergeCell ref="H10:H11"/>
    <mergeCell ref="J10:K1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7" activeCellId="0" sqref="I17"/>
    </sheetView>
  </sheetViews>
  <sheetFormatPr defaultRowHeight="13.2" zeroHeight="false" outlineLevelRow="0" outlineLevelCol="0"/>
  <cols>
    <col collapsed="false" customWidth="true" hidden="false" outlineLevel="0" max="1" min="1" style="0" width="23.11"/>
    <col collapsed="false" customWidth="true" hidden="false" outlineLevel="0" max="2" min="2" style="0" width="5.89"/>
    <col collapsed="false" customWidth="true" hidden="false" outlineLevel="0" max="4" min="3" style="0" width="9"/>
    <col collapsed="false" customWidth="true" hidden="false" outlineLevel="0" max="5" min="5" style="0" width="12.66"/>
    <col collapsed="false" customWidth="true" hidden="false" outlineLevel="0" max="6" min="6" style="0" width="7.44"/>
    <col collapsed="false" customWidth="true" hidden="false" outlineLevel="0" max="7" min="7" style="0" width="9.78"/>
    <col collapsed="false" customWidth="true" hidden="false" outlineLevel="0" max="8" min="8" style="0" width="8.33"/>
    <col collapsed="false" customWidth="true" hidden="false" outlineLevel="0" max="1025" min="9" style="0" width="9"/>
  </cols>
  <sheetData>
    <row r="1" customFormat="false" ht="52.8" hidden="false" customHeight="false" outlineLevel="0" collapsed="false">
      <c r="A1" s="48" t="s">
        <v>92</v>
      </c>
      <c r="B1" s="22"/>
      <c r="F1" s="45" t="s">
        <v>21</v>
      </c>
      <c r="G1" s="46"/>
      <c r="H1" s="46"/>
      <c r="I1" s="46" t="s">
        <v>22</v>
      </c>
      <c r="J1" s="46"/>
      <c r="K1" s="46"/>
      <c r="L1" s="46" t="s">
        <v>23</v>
      </c>
      <c r="M1" s="5"/>
    </row>
    <row r="2" customFormat="false" ht="13.2" hidden="false" customHeight="false" outlineLevel="0" collapsed="false">
      <c r="A2" s="23" t="s">
        <v>41</v>
      </c>
      <c r="B2" s="22"/>
      <c r="F2" s="8"/>
      <c r="G2" s="9"/>
      <c r="H2" s="9"/>
      <c r="I2" s="9"/>
      <c r="J2" s="9"/>
      <c r="K2" s="9"/>
      <c r="L2" s="9"/>
      <c r="M2" s="10"/>
    </row>
    <row r="3" customFormat="false" ht="13.2" hidden="false" customHeight="false" outlineLevel="0" collapsed="false">
      <c r="A3" s="21"/>
      <c r="B3" s="22"/>
    </row>
    <row r="4" customFormat="false" ht="13.2" hidden="false" customHeight="false" outlineLevel="0" collapsed="false">
      <c r="A4" s="22" t="s">
        <v>42</v>
      </c>
      <c r="B4" s="0" t="n">
        <v>160</v>
      </c>
      <c r="C4" s="0" t="s">
        <v>43</v>
      </c>
      <c r="E4" s="22" t="s">
        <v>44</v>
      </c>
      <c r="F4" s="0" t="n">
        <v>340</v>
      </c>
      <c r="G4" s="24" t="s">
        <v>45</v>
      </c>
    </row>
    <row r="5" customFormat="false" ht="13.2" hidden="false" customHeight="false" outlineLevel="0" collapsed="false">
      <c r="A5" s="22" t="s">
        <v>47</v>
      </c>
      <c r="B5" s="0" t="n">
        <v>5</v>
      </c>
      <c r="C5" s="0" t="s">
        <v>43</v>
      </c>
      <c r="E5" s="22" t="s">
        <v>48</v>
      </c>
      <c r="F5" s="0" t="n">
        <v>30</v>
      </c>
      <c r="G5" s="24" t="s">
        <v>49</v>
      </c>
    </row>
    <row r="6" customFormat="false" ht="26.4" hidden="false" customHeight="false" outlineLevel="0" collapsed="false">
      <c r="A6" s="26" t="s">
        <v>51</v>
      </c>
      <c r="B6" s="27" t="n">
        <v>50</v>
      </c>
    </row>
    <row r="7" customFormat="false" ht="26.4" hidden="false" customHeight="false" outlineLevel="0" collapsed="false">
      <c r="A7" s="26" t="s">
        <v>53</v>
      </c>
      <c r="B7" s="27" t="n">
        <v>18</v>
      </c>
    </row>
    <row r="9" customFormat="false" ht="14.7" hidden="false" customHeight="true" outlineLevel="0" collapsed="false">
      <c r="A9" s="28" t="s">
        <v>55</v>
      </c>
      <c r="B9" s="29" t="s">
        <v>56</v>
      </c>
      <c r="C9" s="29"/>
      <c r="D9" s="29" t="s">
        <v>57</v>
      </c>
      <c r="E9" s="29"/>
      <c r="F9" s="28" t="s">
        <v>58</v>
      </c>
      <c r="G9" s="28"/>
      <c r="H9" s="28"/>
      <c r="I9" s="28"/>
      <c r="J9" s="28"/>
      <c r="K9" s="28"/>
    </row>
    <row r="10" customFormat="false" ht="14.7" hidden="false" customHeight="true" outlineLevel="0" collapsed="false">
      <c r="A10" s="28"/>
      <c r="B10" s="29"/>
      <c r="C10" s="29"/>
      <c r="D10" s="29"/>
      <c r="E10" s="29"/>
      <c r="F10" s="28" t="s">
        <v>59</v>
      </c>
      <c r="G10" s="30" t="s">
        <v>60</v>
      </c>
      <c r="H10" s="28" t="s">
        <v>61</v>
      </c>
      <c r="I10" s="31" t="s">
        <v>61</v>
      </c>
      <c r="J10" s="29" t="s">
        <v>62</v>
      </c>
      <c r="K10" s="29"/>
    </row>
    <row r="11" customFormat="false" ht="13.2" hidden="false" customHeight="false" outlineLevel="0" collapsed="false">
      <c r="A11" s="28"/>
      <c r="B11" s="28"/>
      <c r="C11" s="29"/>
      <c r="D11" s="29"/>
      <c r="E11" s="29"/>
      <c r="F11" s="28"/>
      <c r="G11" s="32" t="s">
        <v>63</v>
      </c>
      <c r="H11" s="28"/>
      <c r="I11" s="33" t="s">
        <v>64</v>
      </c>
      <c r="J11" s="29"/>
      <c r="K11" s="29"/>
    </row>
    <row r="12" customFormat="false" ht="13.2" hidden="false" customHeight="false" outlineLevel="0" collapsed="false">
      <c r="A12" s="34" t="s">
        <v>93</v>
      </c>
      <c r="B12" s="35" t="n">
        <v>1</v>
      </c>
      <c r="C12" s="36" t="s">
        <v>66</v>
      </c>
      <c r="D12" s="35" t="n">
        <v>16</v>
      </c>
      <c r="E12" s="36" t="s">
        <v>43</v>
      </c>
      <c r="F12" s="37" t="n">
        <f aca="false">$B$6</f>
        <v>50</v>
      </c>
      <c r="G12" s="38" t="n">
        <f aca="false">PRODUCT($B$6,D12)</f>
        <v>800</v>
      </c>
      <c r="H12" s="37" t="n">
        <f aca="false">$B$7</f>
        <v>18</v>
      </c>
      <c r="I12" s="38" t="n">
        <f aca="false">PRODUCT($B$7,D12)</f>
        <v>288</v>
      </c>
      <c r="J12" s="35" t="n">
        <f aca="false">B12*D12/160</f>
        <v>0.1</v>
      </c>
      <c r="K12" s="36" t="s">
        <v>66</v>
      </c>
    </row>
    <row r="13" customFormat="false" ht="13.2" hidden="false" customHeight="false" outlineLevel="0" collapsed="false">
      <c r="A13" s="34" t="s">
        <v>68</v>
      </c>
      <c r="B13" s="35" t="n">
        <v>0.5</v>
      </c>
      <c r="C13" s="36" t="s">
        <v>66</v>
      </c>
      <c r="D13" s="35" t="n">
        <v>1.28</v>
      </c>
      <c r="E13" s="36" t="s">
        <v>43</v>
      </c>
      <c r="F13" s="37" t="n">
        <f aca="false">$B$6</f>
        <v>50</v>
      </c>
      <c r="G13" s="38" t="n">
        <f aca="false">PRODUCT($B$6,D13)</f>
        <v>64</v>
      </c>
      <c r="H13" s="37" t="n">
        <f aca="false">$B$7</f>
        <v>18</v>
      </c>
      <c r="I13" s="38" t="n">
        <f aca="false">PRODUCT($B$7,D13)</f>
        <v>23.04</v>
      </c>
      <c r="J13" s="35" t="n">
        <f aca="false">B13*D13/160</f>
        <v>0.004</v>
      </c>
      <c r="K13" s="36" t="s">
        <v>66</v>
      </c>
    </row>
    <row r="14" customFormat="false" ht="13.2" hidden="false" customHeight="false" outlineLevel="0" collapsed="false">
      <c r="A14" s="34" t="s">
        <v>94</v>
      </c>
      <c r="B14" s="35" t="n">
        <v>500</v>
      </c>
      <c r="C14" s="36" t="s">
        <v>70</v>
      </c>
      <c r="D14" s="35" t="n">
        <v>1.28</v>
      </c>
      <c r="E14" s="36" t="s">
        <v>43</v>
      </c>
      <c r="F14" s="37" t="n">
        <f aca="false">$B$6</f>
        <v>50</v>
      </c>
      <c r="G14" s="38" t="n">
        <f aca="false">PRODUCT($B$6,D14)</f>
        <v>64</v>
      </c>
      <c r="H14" s="37" t="n">
        <f aca="false">$B$7</f>
        <v>18</v>
      </c>
      <c r="I14" s="38" t="n">
        <f aca="false">PRODUCT($B$7,D14)</f>
        <v>23.04</v>
      </c>
      <c r="J14" s="35" t="n">
        <f aca="false">B14*D14/160</f>
        <v>4</v>
      </c>
      <c r="K14" s="36" t="s">
        <v>70</v>
      </c>
    </row>
    <row r="15" customFormat="false" ht="13.2" hidden="false" customHeight="false" outlineLevel="0" collapsed="false">
      <c r="A15" s="34" t="s">
        <v>91</v>
      </c>
      <c r="B15" s="35" t="n">
        <v>100</v>
      </c>
      <c r="C15" s="36" t="s">
        <v>70</v>
      </c>
      <c r="D15" s="35" t="n">
        <v>3.2</v>
      </c>
      <c r="E15" s="36" t="s">
        <v>43</v>
      </c>
      <c r="F15" s="37" t="n">
        <f aca="false">$B$6</f>
        <v>50</v>
      </c>
      <c r="G15" s="38" t="n">
        <f aca="false">PRODUCT($B$6,D15)</f>
        <v>160</v>
      </c>
      <c r="H15" s="37" t="s">
        <v>71</v>
      </c>
      <c r="I15" s="38" t="s">
        <v>71</v>
      </c>
      <c r="J15" s="35" t="n">
        <f aca="false">B15*D15/160</f>
        <v>2</v>
      </c>
      <c r="K15" s="36" t="s">
        <v>70</v>
      </c>
    </row>
    <row r="16" customFormat="false" ht="13.2" hidden="false" customHeight="false" outlineLevel="0" collapsed="false">
      <c r="A16" s="34" t="s">
        <v>87</v>
      </c>
      <c r="B16" s="35" t="n">
        <v>50</v>
      </c>
      <c r="C16" s="36" t="s">
        <v>70</v>
      </c>
      <c r="D16" s="35" t="n">
        <v>0.8</v>
      </c>
      <c r="E16" s="36" t="s">
        <v>43</v>
      </c>
      <c r="F16" s="37" t="n">
        <f aca="false">$B$6</f>
        <v>50</v>
      </c>
      <c r="G16" s="38" t="n">
        <f aca="false">PRODUCT($B$6,D16)</f>
        <v>40</v>
      </c>
      <c r="H16" s="37" t="n">
        <f aca="false">$B$7</f>
        <v>18</v>
      </c>
      <c r="I16" s="38" t="n">
        <f aca="false">PRODUCT($B$7,D16)</f>
        <v>14.4</v>
      </c>
      <c r="J16" s="35" t="n">
        <f aca="false">B16*D16/160</f>
        <v>0.25</v>
      </c>
      <c r="K16" s="36" t="s">
        <v>70</v>
      </c>
    </row>
    <row r="17" customFormat="false" ht="13.2" hidden="false" customHeight="false" outlineLevel="0" collapsed="false">
      <c r="A17" s="34" t="s">
        <v>7</v>
      </c>
      <c r="B17" s="35" t="n">
        <v>6000</v>
      </c>
      <c r="C17" s="36" t="s">
        <v>74</v>
      </c>
      <c r="D17" s="35" t="n">
        <v>0.054</v>
      </c>
      <c r="E17" s="36" t="s">
        <v>43</v>
      </c>
      <c r="F17" s="37" t="n">
        <f aca="false">$B$6</f>
        <v>50</v>
      </c>
      <c r="G17" s="38" t="n">
        <f aca="false">PRODUCT($B$6,D17)</f>
        <v>2.7</v>
      </c>
      <c r="H17" s="37" t="n">
        <f aca="false">$B$7</f>
        <v>18</v>
      </c>
      <c r="I17" s="38" t="n">
        <f aca="false">PRODUCT($B$7,D17)</f>
        <v>0.972</v>
      </c>
      <c r="J17" s="35" t="n">
        <f aca="false">B17*D17/160</f>
        <v>2.025</v>
      </c>
      <c r="K17" s="36" t="s">
        <v>74</v>
      </c>
    </row>
    <row r="18" customFormat="false" ht="13.2" hidden="false" customHeight="false" outlineLevel="0" collapsed="false">
      <c r="A18" s="34" t="s">
        <v>76</v>
      </c>
      <c r="D18" s="35" t="n">
        <f aca="false">B5</f>
        <v>5</v>
      </c>
      <c r="E18" s="36" t="s">
        <v>43</v>
      </c>
      <c r="F18" s="37"/>
      <c r="G18" s="37"/>
      <c r="H18" s="37"/>
      <c r="I18" s="37"/>
      <c r="J18" s="41"/>
      <c r="K18" s="36"/>
    </row>
    <row r="19" customFormat="false" ht="13.2" hidden="false" customHeight="false" outlineLevel="0" collapsed="false">
      <c r="A19" s="34" t="s">
        <v>77</v>
      </c>
      <c r="B19" s="41"/>
      <c r="C19" s="42"/>
      <c r="D19" s="35" t="n">
        <f aca="false">(B4)-SUM(D12:D18)</f>
        <v>132.386</v>
      </c>
      <c r="E19" s="36" t="s">
        <v>43</v>
      </c>
      <c r="F19" s="37"/>
      <c r="G19" s="34" t="n">
        <f aca="false">PRODUCT(B6,D19)</f>
        <v>6619.3</v>
      </c>
      <c r="H19" s="37"/>
      <c r="I19" s="43" t="n">
        <f aca="false">PRODUCT(B7,B4)-SUM(I12:I17)-PRODUCT(B7,B5)</f>
        <v>2440.548</v>
      </c>
      <c r="J19" s="35"/>
      <c r="K19" s="36"/>
    </row>
    <row r="21" customFormat="false" ht="13.2" hidden="false" customHeight="false" outlineLevel="0" collapsed="false">
      <c r="A21" s="0" t="s">
        <v>78</v>
      </c>
    </row>
    <row r="23" customFormat="false" ht="13.2" hidden="false" customHeight="false" outlineLevel="0" collapsed="false">
      <c r="A23" s="4" t="s">
        <v>79</v>
      </c>
      <c r="B23" s="4"/>
      <c r="C23" s="4"/>
      <c r="D23" s="4"/>
      <c r="E23" s="4"/>
      <c r="F23" s="4"/>
      <c r="G23" s="4"/>
      <c r="H23" s="4"/>
      <c r="I23" s="4"/>
      <c r="J23" s="4"/>
      <c r="K23" s="4"/>
    </row>
  </sheetData>
  <mergeCells count="7">
    <mergeCell ref="A9:A11"/>
    <mergeCell ref="B9:C11"/>
    <mergeCell ref="D9:E11"/>
    <mergeCell ref="F9:K9"/>
    <mergeCell ref="F10:F11"/>
    <mergeCell ref="H10:H11"/>
    <mergeCell ref="J10:K1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8" activeCellId="0" sqref="B8"/>
    </sheetView>
  </sheetViews>
  <sheetFormatPr defaultRowHeight="13.2" zeroHeight="false" outlineLevelRow="0" outlineLevelCol="0"/>
  <cols>
    <col collapsed="false" customWidth="true" hidden="false" outlineLevel="0" max="1" min="1" style="0" width="23.11"/>
    <col collapsed="false" customWidth="true" hidden="false" outlineLevel="0" max="2" min="2" style="0" width="5.89"/>
    <col collapsed="false" customWidth="true" hidden="false" outlineLevel="0" max="4" min="3" style="0" width="9"/>
    <col collapsed="false" customWidth="true" hidden="false" outlineLevel="0" max="5" min="5" style="0" width="11.45"/>
    <col collapsed="false" customWidth="true" hidden="false" outlineLevel="0" max="6" min="6" style="0" width="7.44"/>
    <col collapsed="false" customWidth="true" hidden="false" outlineLevel="0" max="7" min="7" style="0" width="9.78"/>
    <col collapsed="false" customWidth="true" hidden="false" outlineLevel="0" max="8" min="8" style="0" width="8.33"/>
    <col collapsed="false" customWidth="true" hidden="false" outlineLevel="0" max="1025" min="9" style="0" width="9"/>
  </cols>
  <sheetData>
    <row r="1" customFormat="false" ht="13.2" hidden="false" customHeight="false" outlineLevel="0" collapsed="false">
      <c r="A1" s="21" t="s">
        <v>95</v>
      </c>
      <c r="B1" s="22"/>
      <c r="F1" s="45" t="s">
        <v>21</v>
      </c>
      <c r="G1" s="46"/>
      <c r="H1" s="46"/>
      <c r="I1" s="46" t="s">
        <v>22</v>
      </c>
      <c r="J1" s="46"/>
      <c r="K1" s="46"/>
      <c r="L1" s="46" t="s">
        <v>23</v>
      </c>
      <c r="M1" s="5"/>
    </row>
    <row r="2" customFormat="false" ht="13.2" hidden="false" customHeight="false" outlineLevel="0" collapsed="false">
      <c r="A2" s="23" t="s">
        <v>41</v>
      </c>
      <c r="B2" s="22"/>
      <c r="F2" s="8"/>
      <c r="G2" s="9"/>
      <c r="H2" s="9"/>
      <c r="I2" s="9"/>
      <c r="J2" s="9"/>
      <c r="K2" s="9"/>
      <c r="L2" s="9"/>
      <c r="M2" s="10"/>
    </row>
    <row r="3" customFormat="false" ht="13.2" hidden="false" customHeight="false" outlineLevel="0" collapsed="false">
      <c r="A3" s="21"/>
      <c r="B3" s="22"/>
    </row>
    <row r="4" customFormat="false" ht="13.2" hidden="false" customHeight="false" outlineLevel="0" collapsed="false">
      <c r="A4" s="22" t="s">
        <v>42</v>
      </c>
      <c r="B4" s="0" t="n">
        <v>160</v>
      </c>
      <c r="C4" s="0" t="s">
        <v>43</v>
      </c>
      <c r="E4" s="22" t="s">
        <v>44</v>
      </c>
      <c r="F4" s="0" t="n">
        <v>340</v>
      </c>
      <c r="G4" s="24" t="s">
        <v>45</v>
      </c>
    </row>
    <row r="5" customFormat="false" ht="13.2" hidden="false" customHeight="false" outlineLevel="0" collapsed="false">
      <c r="A5" s="22" t="s">
        <v>47</v>
      </c>
      <c r="B5" s="0" t="n">
        <v>5</v>
      </c>
      <c r="C5" s="0" t="s">
        <v>43</v>
      </c>
      <c r="E5" s="22" t="s">
        <v>48</v>
      </c>
      <c r="F5" s="0" t="n">
        <v>30</v>
      </c>
      <c r="G5" s="24" t="s">
        <v>49</v>
      </c>
    </row>
    <row r="6" customFormat="false" ht="26.4" hidden="false" customHeight="false" outlineLevel="0" collapsed="false">
      <c r="A6" s="26" t="s">
        <v>51</v>
      </c>
      <c r="B6" s="27" t="n">
        <v>50</v>
      </c>
    </row>
    <row r="7" customFormat="false" ht="26.4" hidden="false" customHeight="false" outlineLevel="0" collapsed="false">
      <c r="A7" s="26" t="s">
        <v>53</v>
      </c>
      <c r="B7" s="27" t="n">
        <v>18</v>
      </c>
    </row>
    <row r="9" customFormat="false" ht="14.7" hidden="false" customHeight="true" outlineLevel="0" collapsed="false">
      <c r="A9" s="28" t="s">
        <v>55</v>
      </c>
      <c r="B9" s="29" t="s">
        <v>56</v>
      </c>
      <c r="C9" s="29"/>
      <c r="D9" s="29" t="s">
        <v>57</v>
      </c>
      <c r="E9" s="29"/>
      <c r="F9" s="28" t="s">
        <v>58</v>
      </c>
      <c r="G9" s="28"/>
      <c r="H9" s="28"/>
      <c r="I9" s="28"/>
      <c r="J9" s="28"/>
      <c r="K9" s="28"/>
    </row>
    <row r="10" customFormat="false" ht="14.7" hidden="false" customHeight="true" outlineLevel="0" collapsed="false">
      <c r="A10" s="28"/>
      <c r="B10" s="29"/>
      <c r="C10" s="29"/>
      <c r="D10" s="29"/>
      <c r="E10" s="29"/>
      <c r="F10" s="28" t="s">
        <v>59</v>
      </c>
      <c r="G10" s="30" t="s">
        <v>60</v>
      </c>
      <c r="H10" s="28" t="s">
        <v>61</v>
      </c>
      <c r="I10" s="31" t="s">
        <v>61</v>
      </c>
      <c r="J10" s="29" t="s">
        <v>62</v>
      </c>
      <c r="K10" s="29"/>
    </row>
    <row r="11" customFormat="false" ht="13.2" hidden="false" customHeight="false" outlineLevel="0" collapsed="false">
      <c r="A11" s="28"/>
      <c r="B11" s="28"/>
      <c r="C11" s="29"/>
      <c r="D11" s="29"/>
      <c r="E11" s="29"/>
      <c r="F11" s="28"/>
      <c r="G11" s="32" t="s">
        <v>63</v>
      </c>
      <c r="H11" s="28"/>
      <c r="I11" s="33" t="s">
        <v>64</v>
      </c>
      <c r="J11" s="29"/>
      <c r="K11" s="29"/>
    </row>
    <row r="12" customFormat="false" ht="13.2" hidden="false" customHeight="false" outlineLevel="0" collapsed="false">
      <c r="A12" s="34" t="s">
        <v>93</v>
      </c>
      <c r="B12" s="35" t="n">
        <v>1</v>
      </c>
      <c r="C12" s="36" t="s">
        <v>66</v>
      </c>
      <c r="D12" s="35" t="n">
        <v>3.2</v>
      </c>
      <c r="E12" s="36" t="s">
        <v>43</v>
      </c>
      <c r="F12" s="37" t="n">
        <f aca="false">$B$6</f>
        <v>50</v>
      </c>
      <c r="G12" s="38" t="n">
        <f aca="false">PRODUCT($B$6,D12)</f>
        <v>160</v>
      </c>
      <c r="H12" s="37" t="n">
        <f aca="false">$B$7</f>
        <v>18</v>
      </c>
      <c r="I12" s="38" t="n">
        <f aca="false">PRODUCT($B$7,D12)</f>
        <v>57.6</v>
      </c>
      <c r="J12" s="35" t="n">
        <f aca="false">B12*D12/160</f>
        <v>0.02</v>
      </c>
      <c r="K12" s="36" t="s">
        <v>66</v>
      </c>
    </row>
    <row r="13" customFormat="false" ht="13.2" hidden="false" customHeight="false" outlineLevel="0" collapsed="false">
      <c r="A13" s="34" t="s">
        <v>68</v>
      </c>
      <c r="B13" s="35" t="n">
        <v>0.5</v>
      </c>
      <c r="C13" s="36" t="s">
        <v>66</v>
      </c>
      <c r="D13" s="35" t="n">
        <v>3.2</v>
      </c>
      <c r="E13" s="36" t="s">
        <v>43</v>
      </c>
      <c r="F13" s="37" t="n">
        <f aca="false">$B$6</f>
        <v>50</v>
      </c>
      <c r="G13" s="38" t="n">
        <f aca="false">PRODUCT($B$6,D13)</f>
        <v>160</v>
      </c>
      <c r="H13" s="37" t="n">
        <f aca="false">$B$7</f>
        <v>18</v>
      </c>
      <c r="I13" s="38" t="n">
        <f aca="false">PRODUCT($B$7,D13)</f>
        <v>57.6</v>
      </c>
      <c r="J13" s="35" t="n">
        <f aca="false">B13*D13/160</f>
        <v>0.01</v>
      </c>
      <c r="K13" s="36" t="s">
        <v>66</v>
      </c>
    </row>
    <row r="14" customFormat="false" ht="13.2" hidden="false" customHeight="false" outlineLevel="0" collapsed="false">
      <c r="A14" s="34" t="s">
        <v>94</v>
      </c>
      <c r="B14" s="35" t="n">
        <v>500</v>
      </c>
      <c r="C14" s="36" t="s">
        <v>70</v>
      </c>
      <c r="D14" s="35" t="n">
        <v>1.28</v>
      </c>
      <c r="E14" s="36" t="s">
        <v>43</v>
      </c>
      <c r="F14" s="37" t="n">
        <f aca="false">$B$6</f>
        <v>50</v>
      </c>
      <c r="G14" s="38" t="n">
        <f aca="false">PRODUCT($B$6,D14)</f>
        <v>64</v>
      </c>
      <c r="H14" s="37" t="n">
        <f aca="false">$B$7</f>
        <v>18</v>
      </c>
      <c r="I14" s="38" t="n">
        <f aca="false">PRODUCT($B$7,D14)</f>
        <v>23.04</v>
      </c>
      <c r="J14" s="35" t="n">
        <f aca="false">B14*D14/160</f>
        <v>4</v>
      </c>
      <c r="K14" s="36" t="s">
        <v>70</v>
      </c>
    </row>
    <row r="15" customFormat="false" ht="13.2" hidden="false" customHeight="false" outlineLevel="0" collapsed="false">
      <c r="A15" s="34" t="s">
        <v>96</v>
      </c>
      <c r="B15" s="35" t="n">
        <v>10</v>
      </c>
      <c r="C15" s="36" t="s">
        <v>70</v>
      </c>
      <c r="D15" s="35" t="n">
        <v>1.6</v>
      </c>
      <c r="E15" s="36" t="s">
        <v>43</v>
      </c>
      <c r="F15" s="37" t="n">
        <f aca="false">$B$6</f>
        <v>50</v>
      </c>
      <c r="G15" s="38" t="n">
        <f aca="false">PRODUCT($B$6,D15)</f>
        <v>80</v>
      </c>
      <c r="H15" s="37" t="n">
        <f aca="false">$B$7</f>
        <v>18</v>
      </c>
      <c r="I15" s="38" t="n">
        <f aca="false">PRODUCT($B$7,D15)</f>
        <v>28.8</v>
      </c>
      <c r="J15" s="35" t="n">
        <f aca="false">B15*D15/160</f>
        <v>0.1</v>
      </c>
      <c r="K15" s="36" t="s">
        <v>70</v>
      </c>
    </row>
    <row r="16" customFormat="false" ht="13.2" hidden="false" customHeight="false" outlineLevel="0" collapsed="false">
      <c r="A16" s="34" t="s">
        <v>97</v>
      </c>
      <c r="B16" s="35" t="n">
        <v>100</v>
      </c>
      <c r="C16" s="36" t="s">
        <v>70</v>
      </c>
      <c r="D16" s="35" t="n">
        <v>4.8</v>
      </c>
      <c r="E16" s="36" t="s">
        <v>43</v>
      </c>
      <c r="F16" s="37" t="n">
        <f aca="false">$B$6</f>
        <v>50</v>
      </c>
      <c r="G16" s="38" t="n">
        <f aca="false">PRODUCT($B$6,D16)</f>
        <v>240</v>
      </c>
      <c r="H16" s="37" t="s">
        <v>71</v>
      </c>
      <c r="I16" s="38" t="s">
        <v>71</v>
      </c>
      <c r="J16" s="35" t="n">
        <f aca="false">B16*D16/160</f>
        <v>3</v>
      </c>
      <c r="K16" s="36" t="s">
        <v>70</v>
      </c>
    </row>
    <row r="17" customFormat="false" ht="13.2" hidden="false" customHeight="false" outlineLevel="0" collapsed="false">
      <c r="A17" s="34" t="s">
        <v>87</v>
      </c>
      <c r="B17" s="35" t="n">
        <v>50</v>
      </c>
      <c r="C17" s="36" t="s">
        <v>70</v>
      </c>
      <c r="D17" s="35" t="n">
        <v>0.8</v>
      </c>
      <c r="E17" s="36" t="s">
        <v>43</v>
      </c>
      <c r="F17" s="37" t="n">
        <f aca="false">$B$6</f>
        <v>50</v>
      </c>
      <c r="G17" s="38" t="n">
        <f aca="false">PRODUCT($B$6,D17)</f>
        <v>40</v>
      </c>
      <c r="H17" s="37" t="n">
        <f aca="false">$B$7</f>
        <v>18</v>
      </c>
      <c r="I17" s="38" t="n">
        <f aca="false">PRODUCT($B$7,D17)</f>
        <v>14.4</v>
      </c>
      <c r="J17" s="35" t="n">
        <f aca="false">B17*D17/160</f>
        <v>0.25</v>
      </c>
      <c r="K17" s="36" t="s">
        <v>70</v>
      </c>
    </row>
    <row r="18" customFormat="false" ht="13.2" hidden="false" customHeight="false" outlineLevel="0" collapsed="false">
      <c r="A18" s="34" t="s">
        <v>7</v>
      </c>
      <c r="B18" s="35" t="n">
        <v>6000</v>
      </c>
      <c r="C18" s="36" t="s">
        <v>74</v>
      </c>
      <c r="D18" s="35" t="n">
        <v>0.11</v>
      </c>
      <c r="E18" s="36" t="s">
        <v>43</v>
      </c>
      <c r="F18" s="37" t="n">
        <f aca="false">$B$6</f>
        <v>50</v>
      </c>
      <c r="G18" s="38" t="n">
        <f aca="false">PRODUCT($B$6,D18)</f>
        <v>5.5</v>
      </c>
      <c r="H18" s="37" t="n">
        <f aca="false">$B$7</f>
        <v>18</v>
      </c>
      <c r="I18" s="38" t="n">
        <f aca="false">PRODUCT($B$7,D18)</f>
        <v>1.98</v>
      </c>
      <c r="J18" s="35" t="n">
        <f aca="false">B18*D18/160</f>
        <v>4.125</v>
      </c>
      <c r="K18" s="36" t="s">
        <v>74</v>
      </c>
    </row>
    <row r="19" customFormat="false" ht="13.2" hidden="false" customHeight="false" outlineLevel="0" collapsed="false">
      <c r="A19" s="34" t="s">
        <v>76</v>
      </c>
      <c r="D19" s="35" t="n">
        <f aca="false">B5</f>
        <v>5</v>
      </c>
      <c r="E19" s="36" t="s">
        <v>43</v>
      </c>
      <c r="F19" s="37"/>
      <c r="G19" s="37"/>
      <c r="H19" s="37"/>
      <c r="I19" s="37"/>
      <c r="J19" s="41"/>
      <c r="K19" s="36"/>
    </row>
    <row r="20" customFormat="false" ht="13.2" hidden="false" customHeight="false" outlineLevel="0" collapsed="false">
      <c r="A20" s="34" t="s">
        <v>77</v>
      </c>
      <c r="B20" s="41"/>
      <c r="C20" s="42"/>
      <c r="D20" s="35" t="n">
        <f aca="false">(B4)-SUM(D12:D19)</f>
        <v>140.01</v>
      </c>
      <c r="E20" s="36" t="s">
        <v>43</v>
      </c>
      <c r="F20" s="37"/>
      <c r="G20" s="34" t="n">
        <f aca="false">PRODUCT(B6,D20)</f>
        <v>7000.5</v>
      </c>
      <c r="H20" s="37"/>
      <c r="I20" s="43" t="n">
        <f aca="false">PRODUCT(B7,B4)-SUM(I12:I18)-PRODUCT(B7,B5)</f>
        <v>2606.58</v>
      </c>
      <c r="J20" s="35"/>
      <c r="K20" s="36"/>
    </row>
    <row r="22" customFormat="false" ht="13.2" hidden="false" customHeight="false" outlineLevel="0" collapsed="false">
      <c r="A22" s="0" t="s">
        <v>78</v>
      </c>
    </row>
    <row r="24" customFormat="false" ht="13.2" hidden="false" customHeight="false" outlineLevel="0" collapsed="false">
      <c r="A24" s="4" t="s">
        <v>79</v>
      </c>
      <c r="B24" s="4"/>
      <c r="C24" s="4"/>
      <c r="D24" s="4"/>
      <c r="E24" s="4"/>
      <c r="F24" s="4"/>
      <c r="G24" s="4"/>
      <c r="H24" s="4"/>
      <c r="I24" s="4"/>
      <c r="J24" s="4"/>
      <c r="K24" s="4"/>
    </row>
  </sheetData>
  <mergeCells count="7">
    <mergeCell ref="A9:A11"/>
    <mergeCell ref="B9:C11"/>
    <mergeCell ref="D9:E11"/>
    <mergeCell ref="F9:K9"/>
    <mergeCell ref="F10:F11"/>
    <mergeCell ref="H10:H11"/>
    <mergeCell ref="J10:K1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1996-10-15T00:33:28Z</dcterms:created>
  <dc:creator>Hanne Bakkegaard Nielsen</dc:creator>
  <dc:description/>
  <dc:language>de-DE</dc:language>
  <cp:lastModifiedBy>ltd</cp:lastModifiedBy>
  <cp:lastPrinted>2014-11-18T14:39:19Z</cp:lastPrinted>
  <dcterms:modified xsi:type="dcterms:W3CDTF">2019-03-08T08:27:59Z</dcterms:modified>
  <cp:revision>45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