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stéticos" sheetId="1" r:id="rId1"/>
    <sheet name="Bariátricos" sheetId="2" r:id="rId2"/>
  </sheets>
  <calcPr calcId="145621" iterateDelta="1E-4"/>
</workbook>
</file>

<file path=xl/calcChain.xml><?xml version="1.0" encoding="utf-8"?>
<calcChain xmlns="http://schemas.openxmlformats.org/spreadsheetml/2006/main">
  <c r="AA3" i="2" l="1"/>
  <c r="AA4" i="2"/>
  <c r="AA5" i="2"/>
  <c r="AA6" i="2"/>
  <c r="AA7" i="2"/>
  <c r="AA8" i="2"/>
  <c r="AA9" i="2"/>
  <c r="AA10" i="2"/>
  <c r="AA11" i="2"/>
  <c r="AA2" i="2"/>
  <c r="V16" i="1" l="1"/>
  <c r="AC16" i="1" s="1"/>
  <c r="X16" i="1"/>
  <c r="R16" i="1"/>
  <c r="W16" i="1" l="1"/>
  <c r="V15" i="1"/>
  <c r="AC15" i="1" s="1"/>
  <c r="W15" i="1"/>
  <c r="X15" i="1"/>
  <c r="R15" i="1"/>
  <c r="V14" i="1" l="1"/>
  <c r="W14" i="1" s="1"/>
  <c r="X14" i="1"/>
  <c r="R14" i="1"/>
  <c r="AC14" i="1" l="1"/>
  <c r="X3" i="1" l="1"/>
  <c r="X4" i="1"/>
  <c r="X5" i="1"/>
  <c r="X6" i="1"/>
  <c r="X7" i="1"/>
  <c r="X8" i="1"/>
  <c r="X9" i="1"/>
  <c r="X10" i="1"/>
  <c r="X11" i="1"/>
  <c r="X12" i="1"/>
  <c r="X13" i="1"/>
  <c r="X2" i="1"/>
  <c r="V13" i="1"/>
  <c r="W13" i="1" s="1"/>
  <c r="R13" i="1"/>
  <c r="AC13" i="1" l="1"/>
  <c r="Y11" i="2" l="1"/>
  <c r="AG11" i="2" s="1"/>
  <c r="U11" i="2"/>
  <c r="S11" i="2"/>
  <c r="Z11" i="2" l="1"/>
  <c r="Y10" i="2" l="1"/>
  <c r="U10" i="2"/>
  <c r="S10" i="2"/>
  <c r="Y9" i="2"/>
  <c r="U9" i="2"/>
  <c r="S9" i="2"/>
  <c r="Z9" i="2" l="1"/>
  <c r="AG9" i="2"/>
  <c r="Z10" i="2"/>
  <c r="AG10" i="2"/>
  <c r="Y8" i="2"/>
  <c r="U8" i="2"/>
  <c r="S8" i="2"/>
  <c r="Z8" i="2" l="1"/>
  <c r="AG8" i="2"/>
  <c r="V12" i="1"/>
  <c r="AC12" i="1" s="1"/>
  <c r="R12" i="1"/>
  <c r="W12" i="1" l="1"/>
  <c r="V11" i="1" l="1"/>
  <c r="W11" i="1" s="1"/>
  <c r="R11" i="1"/>
  <c r="AC11" i="1" l="1"/>
  <c r="Y7" i="2"/>
  <c r="U7" i="2"/>
  <c r="S7" i="2"/>
  <c r="Z7" i="2" l="1"/>
  <c r="AG7" i="2"/>
  <c r="V10" i="1"/>
  <c r="W10" i="1" s="1"/>
  <c r="R10" i="1"/>
  <c r="AC10" i="1" l="1"/>
  <c r="V9" i="1"/>
  <c r="R9" i="1"/>
  <c r="W9" i="1" l="1"/>
  <c r="AC9" i="1"/>
  <c r="V8" i="1"/>
  <c r="R8" i="1"/>
  <c r="W8" i="1" l="1"/>
  <c r="AC8" i="1"/>
  <c r="Y3" i="2"/>
  <c r="AG3" i="2" s="1"/>
  <c r="Y4" i="2"/>
  <c r="Y5" i="2"/>
  <c r="Y6" i="2"/>
  <c r="Y2" i="2"/>
  <c r="S3" i="2"/>
  <c r="S4" i="2"/>
  <c r="S5" i="2"/>
  <c r="S6" i="2"/>
  <c r="S2" i="2"/>
  <c r="U2" i="2"/>
  <c r="U6" i="2"/>
  <c r="U3" i="2"/>
  <c r="U4" i="2"/>
  <c r="U5" i="2"/>
  <c r="V3" i="1"/>
  <c r="V4" i="1"/>
  <c r="AC4" i="1" s="1"/>
  <c r="V5" i="1"/>
  <c r="V6" i="1"/>
  <c r="AC6" i="1" s="1"/>
  <c r="V7" i="1"/>
  <c r="AC7" i="1" s="1"/>
  <c r="V2" i="1"/>
  <c r="Z5" i="2" l="1"/>
  <c r="AG5" i="2"/>
  <c r="Z4" i="2"/>
  <c r="AG4" i="2"/>
  <c r="Z2" i="2"/>
  <c r="AG2" i="2"/>
  <c r="Z6" i="2"/>
  <c r="AG6" i="2"/>
  <c r="Z3" i="2"/>
  <c r="AC3" i="1"/>
  <c r="AC5" i="1"/>
  <c r="AC2" i="1"/>
  <c r="W5" i="1"/>
  <c r="W6" i="1"/>
  <c r="W2" i="1"/>
  <c r="W4" i="1"/>
  <c r="W7" i="1"/>
  <c r="W3" i="1"/>
  <c r="R3" i="1"/>
  <c r="R4" i="1"/>
  <c r="R5" i="1"/>
  <c r="R6" i="1"/>
  <c r="R7" i="1"/>
  <c r="R2" i="1"/>
</calcChain>
</file>

<file path=xl/sharedStrings.xml><?xml version="1.0" encoding="utf-8"?>
<sst xmlns="http://schemas.openxmlformats.org/spreadsheetml/2006/main" count="126" uniqueCount="62">
  <si>
    <t>PRON</t>
  </si>
  <si>
    <t>IDA</t>
  </si>
  <si>
    <t>SEX</t>
  </si>
  <si>
    <t>ETN</t>
  </si>
  <si>
    <t>COM</t>
  </si>
  <si>
    <t>COMQ</t>
  </si>
  <si>
    <t>MED</t>
  </si>
  <si>
    <t>TAB</t>
  </si>
  <si>
    <t>GES</t>
  </si>
  <si>
    <t>GESQ</t>
  </si>
  <si>
    <t>EST</t>
  </si>
  <si>
    <t>CAB</t>
  </si>
  <si>
    <t>QUA</t>
  </si>
  <si>
    <t>PES</t>
  </si>
  <si>
    <t>ALT</t>
  </si>
  <si>
    <t>IMC</t>
  </si>
  <si>
    <t>DXG</t>
  </si>
  <si>
    <t>DXU</t>
  </si>
  <si>
    <t>DUG</t>
  </si>
  <si>
    <t>MAR</t>
  </si>
  <si>
    <t>DEIAS</t>
  </si>
  <si>
    <t>ANG</t>
  </si>
  <si>
    <t>TCC</t>
  </si>
  <si>
    <t>TLL</t>
  </si>
  <si>
    <t>TCIR</t>
  </si>
  <si>
    <t>LIPO</t>
  </si>
  <si>
    <t>BARO</t>
  </si>
  <si>
    <t>DRE</t>
  </si>
  <si>
    <t>RETO</t>
  </si>
  <si>
    <t>HERN</t>
  </si>
  <si>
    <t>F</t>
  </si>
  <si>
    <t>Hipotireoidismo, HAS</t>
  </si>
  <si>
    <t>Levotiroxina</t>
  </si>
  <si>
    <t>Asma</t>
  </si>
  <si>
    <t>MED1</t>
  </si>
  <si>
    <t>MED2</t>
  </si>
  <si>
    <t>MED3</t>
  </si>
  <si>
    <t>MED4</t>
  </si>
  <si>
    <t>TEMPO</t>
  </si>
  <si>
    <t>PICO</t>
  </si>
  <si>
    <t>TCCC</t>
  </si>
  <si>
    <t>TCCL</t>
  </si>
  <si>
    <t>DATA</t>
  </si>
  <si>
    <t>DM, HAS, DRGE</t>
  </si>
  <si>
    <t>Glifage, Omeprazol, Vitaminas</t>
  </si>
  <si>
    <t>AC injetavel</t>
  </si>
  <si>
    <t>Broncodilatador</t>
  </si>
  <si>
    <t>HAS, AVC</t>
  </si>
  <si>
    <t>HCTZ, atenolol, anlodipina, FeSO4, AAS, enalapril, vitaminas</t>
  </si>
  <si>
    <t>DT</t>
  </si>
  <si>
    <t>DDISTOT</t>
  </si>
  <si>
    <t>POSUMB</t>
  </si>
  <si>
    <t>PERCPES</t>
  </si>
  <si>
    <t>PERRESSEC</t>
  </si>
  <si>
    <t>Hipotireoidismo</t>
  </si>
  <si>
    <t>Tiroxina</t>
  </si>
  <si>
    <t>Metformina, enalapril</t>
  </si>
  <si>
    <t>HAS, DRGE</t>
  </si>
  <si>
    <t>HCTZ, omeprazol, vitaminas</t>
  </si>
  <si>
    <t>Fluoxetina</t>
  </si>
  <si>
    <t>Depressão</t>
  </si>
  <si>
    <t>PERESSEC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</si>
</sst>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inden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workbookViewId="0"/>
  </sheetViews>
  <sheetFormatPr defaultRowHeight="15" x14ac:dyDescent="0.25"/>
  <cols>
    <col min="1" max="1" width="8.7109375" style="2" bestFit="1" customWidth="1"/>
    <col min="2" max="2" width="9" style="3" bestFit="1" customWidth="1"/>
    <col min="3" max="3" width="10.7109375" style="3" bestFit="1" customWidth="1"/>
    <col min="4" max="5" width="4.140625" style="3" bestFit="1" customWidth="1"/>
    <col min="6" max="6" width="4.42578125" style="3" bestFit="1" customWidth="1"/>
    <col min="7" max="7" width="5.42578125" style="3" bestFit="1" customWidth="1"/>
    <col min="8" max="8" width="15.5703125" style="3" customWidth="1"/>
    <col min="9" max="9" width="13.140625" style="3" customWidth="1"/>
    <col min="10" max="11" width="4.42578125" style="3" bestFit="1" customWidth="1"/>
    <col min="12" max="12" width="5.85546875" style="3" bestFit="1" customWidth="1"/>
    <col min="13" max="13" width="4" style="3" bestFit="1" customWidth="1"/>
    <col min="14" max="14" width="4.5703125" style="3" bestFit="1" customWidth="1"/>
    <col min="15" max="15" width="5.140625" style="3" bestFit="1" customWidth="1"/>
    <col min="16" max="16" width="4.140625" style="3" bestFit="1" customWidth="1"/>
    <col min="17" max="17" width="6.28515625" style="3" bestFit="1" customWidth="1"/>
    <col min="18" max="18" width="5" style="3" bestFit="1" customWidth="1"/>
    <col min="19" max="20" width="4.85546875" style="3" bestFit="1" customWidth="1"/>
    <col min="21" max="21" width="5.140625" style="3" bestFit="1" customWidth="1"/>
    <col min="22" max="22" width="5.140625" style="3" customWidth="1"/>
    <col min="23" max="23" width="8.5703125" style="3" bestFit="1" customWidth="1"/>
    <col min="24" max="24" width="8.5703125" style="3" customWidth="1"/>
    <col min="25" max="25" width="5.28515625" style="3" bestFit="1" customWidth="1"/>
    <col min="26" max="26" width="6.140625" style="3" bestFit="1" customWidth="1"/>
    <col min="27" max="27" width="6" style="3" bestFit="1" customWidth="1"/>
    <col min="28" max="28" width="4.28515625" style="3" bestFit="1" customWidth="1"/>
    <col min="29" max="29" width="10.5703125" style="3" bestFit="1" customWidth="1"/>
    <col min="30" max="30" width="3.7109375" style="3" bestFit="1" customWidth="1"/>
    <col min="31" max="31" width="4.85546875" style="3" bestFit="1" customWidth="1"/>
    <col min="32" max="32" width="5" style="3" bestFit="1" customWidth="1"/>
    <col min="33" max="33" width="6" style="3" bestFit="1" customWidth="1"/>
    <col min="34" max="34" width="4.42578125" style="3" bestFit="1" customWidth="1"/>
    <col min="35" max="35" width="5.5703125" style="3" bestFit="1" customWidth="1"/>
    <col min="36" max="36" width="5.85546875" style="3" bestFit="1" customWidth="1"/>
    <col min="37" max="40" width="6.140625" style="3" bestFit="1" customWidth="1"/>
    <col min="41" max="16384" width="9.140625" style="3"/>
  </cols>
  <sheetData>
    <row r="1" spans="1:40" s="1" customFormat="1" x14ac:dyDescent="0.25">
      <c r="B1" s="1" t="s">
        <v>0</v>
      </c>
      <c r="C1" s="1" t="s">
        <v>42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49</v>
      </c>
      <c r="W1" s="1" t="s">
        <v>50</v>
      </c>
      <c r="X1" s="1" t="s">
        <v>51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53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34</v>
      </c>
      <c r="AL1" s="1" t="s">
        <v>35</v>
      </c>
      <c r="AM1" s="1" t="s">
        <v>36</v>
      </c>
      <c r="AN1" s="1" t="s">
        <v>37</v>
      </c>
    </row>
    <row r="2" spans="1:40" x14ac:dyDescent="0.25">
      <c r="A2" s="2">
        <v>1</v>
      </c>
      <c r="B2" s="3">
        <v>31652034</v>
      </c>
      <c r="C2" s="4">
        <v>42150</v>
      </c>
      <c r="D2" s="3">
        <v>39</v>
      </c>
      <c r="E2" s="3" t="s">
        <v>30</v>
      </c>
      <c r="F2" s="3">
        <v>1</v>
      </c>
      <c r="G2" s="3">
        <v>1</v>
      </c>
      <c r="H2" s="3" t="s">
        <v>31</v>
      </c>
      <c r="I2" s="3" t="s">
        <v>32</v>
      </c>
      <c r="J2" s="3">
        <v>2</v>
      </c>
      <c r="K2" s="3">
        <v>1</v>
      </c>
      <c r="L2" s="3">
        <v>1</v>
      </c>
      <c r="M2" s="3">
        <v>1</v>
      </c>
      <c r="N2" s="3">
        <v>81</v>
      </c>
      <c r="O2" s="3">
        <v>95</v>
      </c>
      <c r="P2" s="3">
        <v>64</v>
      </c>
      <c r="Q2" s="6">
        <v>1.58</v>
      </c>
      <c r="R2" s="3">
        <f>P2/POWER(Q2,2)</f>
        <v>25.63691716071142</v>
      </c>
      <c r="S2" s="3">
        <v>36</v>
      </c>
      <c r="T2" s="3">
        <v>20</v>
      </c>
      <c r="U2" s="3">
        <v>18</v>
      </c>
      <c r="V2" s="3">
        <f>T2+U2</f>
        <v>38</v>
      </c>
      <c r="W2" s="3">
        <f>V2-S2</f>
        <v>2</v>
      </c>
      <c r="X2" s="5">
        <f>T2/S2</f>
        <v>0.55555555555555558</v>
      </c>
      <c r="Y2" s="3">
        <v>5</v>
      </c>
      <c r="Z2" s="3">
        <v>30</v>
      </c>
      <c r="AA2" s="3">
        <v>151.9</v>
      </c>
      <c r="AB2" s="3">
        <v>18</v>
      </c>
      <c r="AC2" s="5">
        <f>AB2/V2</f>
        <v>0.47368421052631576</v>
      </c>
      <c r="AD2" s="3">
        <v>34</v>
      </c>
      <c r="AE2" s="3">
        <v>1</v>
      </c>
      <c r="AF2" s="3">
        <v>1</v>
      </c>
      <c r="AG2" s="3">
        <v>1</v>
      </c>
      <c r="AH2" s="3">
        <v>2</v>
      </c>
      <c r="AI2" s="3">
        <v>1</v>
      </c>
      <c r="AJ2" s="3">
        <v>2</v>
      </c>
      <c r="AK2" s="3">
        <v>552.4</v>
      </c>
      <c r="AL2" s="3">
        <v>303.8</v>
      </c>
      <c r="AM2" s="3">
        <v>541.4</v>
      </c>
      <c r="AN2" s="3">
        <v>576.6</v>
      </c>
    </row>
    <row r="3" spans="1:40" x14ac:dyDescent="0.25">
      <c r="A3" s="2">
        <v>2</v>
      </c>
      <c r="B3" s="3">
        <v>11482770</v>
      </c>
      <c r="C3" s="4">
        <v>42153</v>
      </c>
      <c r="D3" s="3">
        <v>27</v>
      </c>
      <c r="E3" s="3" t="s">
        <v>30</v>
      </c>
      <c r="F3" s="3">
        <v>2</v>
      </c>
      <c r="G3" s="3">
        <v>1</v>
      </c>
      <c r="H3" s="3" t="s">
        <v>33</v>
      </c>
      <c r="I3" s="3" t="s">
        <v>46</v>
      </c>
      <c r="J3" s="3">
        <v>2</v>
      </c>
      <c r="K3" s="3">
        <v>1</v>
      </c>
      <c r="L3" s="3">
        <v>3</v>
      </c>
      <c r="M3" s="3">
        <v>1</v>
      </c>
      <c r="N3" s="3">
        <v>83</v>
      </c>
      <c r="O3" s="3">
        <v>100</v>
      </c>
      <c r="P3" s="3">
        <v>63</v>
      </c>
      <c r="Q3" s="6">
        <v>1.57</v>
      </c>
      <c r="R3" s="3">
        <f t="shared" ref="R3:R16" si="0">P3/POWER(Q3,2)</f>
        <v>25.558846200657225</v>
      </c>
      <c r="S3" s="3">
        <v>39</v>
      </c>
      <c r="T3" s="3">
        <v>20</v>
      </c>
      <c r="U3" s="3">
        <v>21</v>
      </c>
      <c r="V3" s="3">
        <f t="shared" ref="V3:V16" si="1">T3+U3</f>
        <v>41</v>
      </c>
      <c r="W3" s="3">
        <f t="shared" ref="W3:W16" si="2">V3-S3</f>
        <v>2</v>
      </c>
      <c r="X3" s="5">
        <f t="shared" ref="X3:X16" si="3">T3/S3</f>
        <v>0.51282051282051277</v>
      </c>
      <c r="Y3" s="3">
        <v>5.5</v>
      </c>
      <c r="Z3" s="3">
        <v>29</v>
      </c>
      <c r="AA3" s="3">
        <v>149.69999999999999</v>
      </c>
      <c r="AB3" s="3">
        <v>20</v>
      </c>
      <c r="AC3" s="5">
        <f t="shared" ref="AC3:AC16" si="4">AB3/V3</f>
        <v>0.48780487804878048</v>
      </c>
      <c r="AD3" s="3">
        <v>33</v>
      </c>
      <c r="AE3" s="3">
        <v>1</v>
      </c>
      <c r="AF3" s="3">
        <v>1</v>
      </c>
      <c r="AG3" s="3">
        <v>1</v>
      </c>
      <c r="AH3" s="3">
        <v>2</v>
      </c>
      <c r="AI3" s="3">
        <v>1</v>
      </c>
      <c r="AJ3" s="3">
        <v>2</v>
      </c>
      <c r="AK3" s="3">
        <v>216.6</v>
      </c>
      <c r="AL3" s="3">
        <v>405.4</v>
      </c>
      <c r="AM3" s="3">
        <v>404</v>
      </c>
      <c r="AN3" s="3">
        <v>418.2</v>
      </c>
    </row>
    <row r="4" spans="1:40" x14ac:dyDescent="0.25">
      <c r="A4" s="2">
        <v>3</v>
      </c>
      <c r="B4" s="3">
        <v>32606117</v>
      </c>
      <c r="C4" s="4">
        <v>42166</v>
      </c>
      <c r="D4" s="3">
        <v>51</v>
      </c>
      <c r="E4" s="3" t="s">
        <v>30</v>
      </c>
      <c r="F4" s="3">
        <v>2</v>
      </c>
      <c r="G4" s="3">
        <v>2</v>
      </c>
      <c r="H4" s="3">
        <v>0</v>
      </c>
      <c r="I4" s="3">
        <v>0</v>
      </c>
      <c r="J4" s="3">
        <v>2</v>
      </c>
      <c r="K4" s="3">
        <v>1</v>
      </c>
      <c r="L4" s="3">
        <v>1</v>
      </c>
      <c r="M4" s="3">
        <v>2</v>
      </c>
      <c r="N4" s="3">
        <v>76</v>
      </c>
      <c r="O4" s="3">
        <v>95</v>
      </c>
      <c r="P4" s="3">
        <v>58</v>
      </c>
      <c r="Q4" s="6">
        <v>1.58</v>
      </c>
      <c r="R4" s="3">
        <f t="shared" si="0"/>
        <v>23.233456176894723</v>
      </c>
      <c r="S4" s="3">
        <v>38</v>
      </c>
      <c r="T4" s="3">
        <v>18</v>
      </c>
      <c r="U4" s="3">
        <v>22</v>
      </c>
      <c r="V4" s="3">
        <f t="shared" si="1"/>
        <v>40</v>
      </c>
      <c r="W4" s="3">
        <f t="shared" si="2"/>
        <v>2</v>
      </c>
      <c r="X4" s="5">
        <f t="shared" si="3"/>
        <v>0.47368421052631576</v>
      </c>
      <c r="Y4" s="3">
        <v>6</v>
      </c>
      <c r="Z4" s="3">
        <v>33</v>
      </c>
      <c r="AA4" s="3">
        <v>162</v>
      </c>
      <c r="AB4" s="3">
        <v>17</v>
      </c>
      <c r="AC4" s="5">
        <f t="shared" si="4"/>
        <v>0.42499999999999999</v>
      </c>
      <c r="AD4" s="3">
        <v>27</v>
      </c>
      <c r="AE4" s="3">
        <v>2</v>
      </c>
      <c r="AF4" s="3">
        <v>1</v>
      </c>
      <c r="AG4" s="3">
        <v>1</v>
      </c>
      <c r="AH4" s="3">
        <v>2</v>
      </c>
      <c r="AI4" s="3">
        <v>1</v>
      </c>
      <c r="AJ4" s="3">
        <v>2</v>
      </c>
      <c r="AK4" s="3">
        <v>426.2</v>
      </c>
      <c r="AL4" s="3">
        <v>348</v>
      </c>
      <c r="AM4" s="3">
        <v>591.79999999999995</v>
      </c>
      <c r="AN4" s="3">
        <v>595.4</v>
      </c>
    </row>
    <row r="5" spans="1:40" x14ac:dyDescent="0.25">
      <c r="A5" s="2">
        <v>4</v>
      </c>
      <c r="B5" s="3">
        <v>14650630</v>
      </c>
      <c r="C5" s="4">
        <v>42181</v>
      </c>
      <c r="D5" s="3">
        <v>37</v>
      </c>
      <c r="E5" s="3" t="s">
        <v>30</v>
      </c>
      <c r="F5" s="3">
        <v>1</v>
      </c>
      <c r="G5" s="3">
        <v>2</v>
      </c>
      <c r="H5" s="3">
        <v>0</v>
      </c>
      <c r="I5" s="3">
        <v>0</v>
      </c>
      <c r="J5" s="3">
        <v>2</v>
      </c>
      <c r="K5" s="3">
        <v>1</v>
      </c>
      <c r="L5" s="3">
        <v>4</v>
      </c>
      <c r="M5" s="3">
        <v>1</v>
      </c>
      <c r="N5" s="3">
        <v>85</v>
      </c>
      <c r="O5" s="3">
        <v>107</v>
      </c>
      <c r="P5" s="3">
        <v>72</v>
      </c>
      <c r="Q5" s="6">
        <v>1.69</v>
      </c>
      <c r="R5" s="3">
        <f t="shared" si="0"/>
        <v>25.209201358495854</v>
      </c>
      <c r="S5" s="3">
        <v>38</v>
      </c>
      <c r="T5" s="3">
        <v>19</v>
      </c>
      <c r="U5" s="3">
        <v>24</v>
      </c>
      <c r="V5" s="3">
        <f t="shared" si="1"/>
        <v>43</v>
      </c>
      <c r="W5" s="3">
        <f t="shared" si="2"/>
        <v>5</v>
      </c>
      <c r="X5" s="5">
        <f t="shared" si="3"/>
        <v>0.5</v>
      </c>
      <c r="Y5" s="3">
        <v>5</v>
      </c>
      <c r="Z5" s="3">
        <v>38</v>
      </c>
      <c r="AA5" s="3">
        <v>163</v>
      </c>
      <c r="AB5" s="3">
        <v>16</v>
      </c>
      <c r="AC5" s="5">
        <f t="shared" si="4"/>
        <v>0.37209302325581395</v>
      </c>
      <c r="AD5" s="3">
        <v>34</v>
      </c>
      <c r="AE5" s="3">
        <v>1</v>
      </c>
      <c r="AF5" s="3">
        <v>1</v>
      </c>
      <c r="AG5" s="3">
        <v>1</v>
      </c>
      <c r="AH5" s="3">
        <v>2</v>
      </c>
      <c r="AI5" s="3">
        <v>1</v>
      </c>
      <c r="AJ5" s="3">
        <v>2</v>
      </c>
      <c r="AK5" s="3">
        <v>344.4</v>
      </c>
      <c r="AL5" s="3">
        <v>295.2</v>
      </c>
      <c r="AM5" s="3">
        <v>478.6</v>
      </c>
      <c r="AN5" s="3">
        <v>399.6</v>
      </c>
    </row>
    <row r="6" spans="1:40" x14ac:dyDescent="0.25">
      <c r="A6" s="2">
        <v>5</v>
      </c>
      <c r="B6" s="3">
        <v>23007524</v>
      </c>
      <c r="C6" s="4">
        <v>42199</v>
      </c>
      <c r="D6" s="3">
        <v>43</v>
      </c>
      <c r="E6" s="3" t="s">
        <v>30</v>
      </c>
      <c r="F6" s="3">
        <v>1</v>
      </c>
      <c r="G6" s="3">
        <v>2</v>
      </c>
      <c r="H6" s="3">
        <v>0</v>
      </c>
      <c r="I6" s="3">
        <v>0</v>
      </c>
      <c r="J6" s="3">
        <v>2</v>
      </c>
      <c r="K6" s="3">
        <v>1</v>
      </c>
      <c r="L6" s="3">
        <v>3</v>
      </c>
      <c r="M6" s="3">
        <v>1</v>
      </c>
      <c r="N6" s="3">
        <v>79</v>
      </c>
      <c r="O6" s="3">
        <v>99</v>
      </c>
      <c r="P6" s="3">
        <v>59</v>
      </c>
      <c r="Q6" s="6">
        <v>1.56</v>
      </c>
      <c r="R6" s="3">
        <f t="shared" si="0"/>
        <v>24.243918474687703</v>
      </c>
      <c r="S6" s="3">
        <v>33</v>
      </c>
      <c r="T6" s="3">
        <v>18</v>
      </c>
      <c r="U6" s="3">
        <v>18</v>
      </c>
      <c r="V6" s="3">
        <f t="shared" si="1"/>
        <v>36</v>
      </c>
      <c r="W6" s="3">
        <f t="shared" si="2"/>
        <v>3</v>
      </c>
      <c r="X6" s="5">
        <f t="shared" si="3"/>
        <v>0.54545454545454541</v>
      </c>
      <c r="Y6" s="3">
        <v>6</v>
      </c>
      <c r="Z6" s="3">
        <v>29</v>
      </c>
      <c r="AA6" s="3">
        <v>160.6</v>
      </c>
      <c r="AB6" s="3">
        <v>14</v>
      </c>
      <c r="AC6" s="5">
        <f t="shared" si="4"/>
        <v>0.3888888888888889</v>
      </c>
      <c r="AD6" s="3">
        <v>24</v>
      </c>
      <c r="AE6" s="3">
        <v>1</v>
      </c>
      <c r="AF6" s="3">
        <v>2</v>
      </c>
      <c r="AG6" s="3">
        <v>1</v>
      </c>
      <c r="AH6" s="3">
        <v>2</v>
      </c>
      <c r="AI6" s="3">
        <v>1</v>
      </c>
      <c r="AJ6" s="3">
        <v>2</v>
      </c>
      <c r="AK6" s="3">
        <v>454.6</v>
      </c>
      <c r="AL6" s="3">
        <v>462.4</v>
      </c>
      <c r="AM6" s="3">
        <v>547.6</v>
      </c>
      <c r="AN6" s="3">
        <v>724.6</v>
      </c>
    </row>
    <row r="7" spans="1:40" x14ac:dyDescent="0.25">
      <c r="A7" s="2">
        <v>6</v>
      </c>
      <c r="B7" s="3">
        <v>43076688</v>
      </c>
      <c r="C7" s="4">
        <v>42202</v>
      </c>
      <c r="D7" s="3">
        <v>35</v>
      </c>
      <c r="E7" s="3" t="s">
        <v>30</v>
      </c>
      <c r="F7" s="3">
        <v>2</v>
      </c>
      <c r="G7" s="3">
        <v>2</v>
      </c>
      <c r="H7" s="3">
        <v>0</v>
      </c>
      <c r="I7" s="3">
        <v>0</v>
      </c>
      <c r="J7" s="3">
        <v>2</v>
      </c>
      <c r="K7" s="3">
        <v>1</v>
      </c>
      <c r="L7" s="3">
        <v>2</v>
      </c>
      <c r="M7" s="3">
        <v>1</v>
      </c>
      <c r="N7" s="3">
        <v>77</v>
      </c>
      <c r="O7" s="3">
        <v>107</v>
      </c>
      <c r="P7" s="3">
        <v>73</v>
      </c>
      <c r="Q7" s="6">
        <v>1.72</v>
      </c>
      <c r="R7" s="3">
        <f t="shared" si="0"/>
        <v>24.675500270416443</v>
      </c>
      <c r="S7" s="3">
        <v>36</v>
      </c>
      <c r="T7" s="3">
        <v>18</v>
      </c>
      <c r="U7" s="3">
        <v>23</v>
      </c>
      <c r="V7" s="3">
        <f t="shared" si="1"/>
        <v>41</v>
      </c>
      <c r="W7" s="3">
        <f t="shared" si="2"/>
        <v>5</v>
      </c>
      <c r="X7" s="5">
        <f t="shared" si="3"/>
        <v>0.5</v>
      </c>
      <c r="Y7" s="3">
        <v>6.5</v>
      </c>
      <c r="Z7" s="3">
        <v>29</v>
      </c>
      <c r="AA7" s="3">
        <v>146.9</v>
      </c>
      <c r="AB7" s="3">
        <v>18</v>
      </c>
      <c r="AC7" s="5">
        <f t="shared" si="4"/>
        <v>0.43902439024390244</v>
      </c>
      <c r="AD7" s="3">
        <v>31</v>
      </c>
      <c r="AE7" s="3">
        <v>1</v>
      </c>
      <c r="AF7" s="3">
        <v>2</v>
      </c>
      <c r="AG7" s="3">
        <v>1</v>
      </c>
      <c r="AH7" s="3">
        <v>2</v>
      </c>
      <c r="AI7" s="3">
        <v>1</v>
      </c>
      <c r="AJ7" s="3">
        <v>2</v>
      </c>
      <c r="AK7" s="3">
        <v>575.20000000000005</v>
      </c>
      <c r="AL7" s="3">
        <v>409.8</v>
      </c>
      <c r="AM7" s="3">
        <v>628.6</v>
      </c>
      <c r="AN7" s="3">
        <v>628.6</v>
      </c>
    </row>
    <row r="8" spans="1:40" x14ac:dyDescent="0.25">
      <c r="A8" s="2">
        <v>7</v>
      </c>
      <c r="B8" s="3">
        <v>43192432</v>
      </c>
      <c r="C8" s="4">
        <v>42206</v>
      </c>
      <c r="D8" s="3">
        <v>49</v>
      </c>
      <c r="E8" s="3" t="s">
        <v>30</v>
      </c>
      <c r="F8" s="3">
        <v>2</v>
      </c>
      <c r="G8" s="3">
        <v>2</v>
      </c>
      <c r="H8" s="3">
        <v>0</v>
      </c>
      <c r="I8" s="3">
        <v>0</v>
      </c>
      <c r="J8" s="3">
        <v>2</v>
      </c>
      <c r="K8" s="3">
        <v>1</v>
      </c>
      <c r="L8" s="3">
        <v>2</v>
      </c>
      <c r="M8" s="3">
        <v>1</v>
      </c>
      <c r="N8" s="3">
        <v>89</v>
      </c>
      <c r="O8" s="3">
        <v>103</v>
      </c>
      <c r="P8" s="3">
        <v>73</v>
      </c>
      <c r="Q8" s="3">
        <v>1.7</v>
      </c>
      <c r="R8" s="3">
        <f t="shared" si="0"/>
        <v>25.259515570934258</v>
      </c>
      <c r="S8" s="3">
        <v>40</v>
      </c>
      <c r="T8" s="3">
        <v>19</v>
      </c>
      <c r="U8" s="3">
        <v>22</v>
      </c>
      <c r="V8" s="3">
        <f t="shared" si="1"/>
        <v>41</v>
      </c>
      <c r="W8" s="3">
        <f t="shared" si="2"/>
        <v>1</v>
      </c>
      <c r="X8" s="5">
        <f t="shared" si="3"/>
        <v>0.47499999999999998</v>
      </c>
      <c r="Y8" s="3">
        <v>7.5</v>
      </c>
      <c r="Z8" s="3">
        <v>32</v>
      </c>
      <c r="AA8" s="3">
        <v>156.4</v>
      </c>
      <c r="AB8" s="3">
        <v>19</v>
      </c>
      <c r="AC8" s="5">
        <f t="shared" si="4"/>
        <v>0.46341463414634149</v>
      </c>
      <c r="AD8" s="3">
        <v>33</v>
      </c>
      <c r="AE8" s="3">
        <v>1</v>
      </c>
      <c r="AF8" s="3">
        <v>1</v>
      </c>
      <c r="AG8" s="3">
        <v>1</v>
      </c>
      <c r="AH8" s="3">
        <v>2</v>
      </c>
      <c r="AI8" s="3">
        <v>1</v>
      </c>
      <c r="AJ8" s="3">
        <v>2</v>
      </c>
      <c r="AK8" s="3">
        <v>426.2</v>
      </c>
      <c r="AL8" s="3">
        <v>324</v>
      </c>
      <c r="AM8" s="3">
        <v>718.8</v>
      </c>
      <c r="AN8" s="3">
        <v>578.20000000000005</v>
      </c>
    </row>
    <row r="9" spans="1:40" x14ac:dyDescent="0.25">
      <c r="A9" s="2">
        <v>8</v>
      </c>
      <c r="B9" s="3">
        <v>40304620</v>
      </c>
      <c r="C9" s="4">
        <v>42222</v>
      </c>
      <c r="D9" s="3">
        <v>49</v>
      </c>
      <c r="E9" s="3" t="s">
        <v>30</v>
      </c>
      <c r="F9" s="3">
        <v>2</v>
      </c>
      <c r="G9" s="3">
        <v>1</v>
      </c>
      <c r="H9" s="3" t="s">
        <v>54</v>
      </c>
      <c r="I9" s="3" t="s">
        <v>32</v>
      </c>
      <c r="J9" s="3">
        <v>2</v>
      </c>
      <c r="K9" s="3">
        <v>1</v>
      </c>
      <c r="L9" s="3">
        <v>2</v>
      </c>
      <c r="M9" s="3">
        <v>2</v>
      </c>
      <c r="N9" s="3">
        <v>91</v>
      </c>
      <c r="O9" s="3">
        <v>93</v>
      </c>
      <c r="P9" s="3">
        <v>68</v>
      </c>
      <c r="Q9" s="6">
        <v>1.59</v>
      </c>
      <c r="R9" s="3">
        <f t="shared" si="0"/>
        <v>26.897670187097027</v>
      </c>
      <c r="S9" s="3">
        <v>37</v>
      </c>
      <c r="T9" s="3">
        <v>21</v>
      </c>
      <c r="U9" s="3">
        <v>22</v>
      </c>
      <c r="V9" s="3">
        <f t="shared" si="1"/>
        <v>43</v>
      </c>
      <c r="W9" s="3">
        <f t="shared" si="2"/>
        <v>6</v>
      </c>
      <c r="X9" s="5">
        <f t="shared" si="3"/>
        <v>0.56756756756756754</v>
      </c>
      <c r="Y9" s="3">
        <v>5</v>
      </c>
      <c r="Z9" s="3">
        <v>30</v>
      </c>
      <c r="AA9" s="3">
        <v>163.80000000000001</v>
      </c>
      <c r="AB9" s="3">
        <v>21</v>
      </c>
      <c r="AC9" s="5">
        <f t="shared" si="4"/>
        <v>0.48837209302325579</v>
      </c>
      <c r="AD9" s="3">
        <v>39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2</v>
      </c>
      <c r="AK9" s="3">
        <v>525.4</v>
      </c>
      <c r="AL9" s="3">
        <v>469.4</v>
      </c>
      <c r="AM9" s="3">
        <v>803.8</v>
      </c>
      <c r="AN9" s="3">
        <v>704.2</v>
      </c>
    </row>
    <row r="10" spans="1:40" x14ac:dyDescent="0.25">
      <c r="A10" s="2">
        <v>9</v>
      </c>
      <c r="B10" s="3">
        <v>38657090</v>
      </c>
      <c r="C10" s="4">
        <v>42227</v>
      </c>
      <c r="D10" s="3">
        <v>26</v>
      </c>
      <c r="E10" s="3" t="s">
        <v>30</v>
      </c>
      <c r="F10" s="3">
        <v>2</v>
      </c>
      <c r="G10" s="3">
        <v>2</v>
      </c>
      <c r="H10" s="3">
        <v>0</v>
      </c>
      <c r="I10" s="3">
        <v>0</v>
      </c>
      <c r="J10" s="3">
        <v>2</v>
      </c>
      <c r="K10" s="3">
        <v>1</v>
      </c>
      <c r="L10" s="3">
        <v>1</v>
      </c>
      <c r="M10" s="3">
        <v>2</v>
      </c>
      <c r="N10" s="3">
        <v>83</v>
      </c>
      <c r="O10" s="3">
        <v>106</v>
      </c>
      <c r="P10" s="3">
        <v>74</v>
      </c>
      <c r="Q10" s="6">
        <v>1.66</v>
      </c>
      <c r="R10" s="3">
        <f t="shared" si="0"/>
        <v>26.854405574103644</v>
      </c>
      <c r="S10" s="3">
        <v>35</v>
      </c>
      <c r="T10" s="3">
        <v>19</v>
      </c>
      <c r="U10" s="3">
        <v>19</v>
      </c>
      <c r="V10" s="3">
        <f t="shared" si="1"/>
        <v>38</v>
      </c>
      <c r="W10" s="3">
        <f t="shared" si="2"/>
        <v>3</v>
      </c>
      <c r="X10" s="5">
        <f t="shared" si="3"/>
        <v>0.54285714285714282</v>
      </c>
      <c r="Y10" s="3">
        <v>7</v>
      </c>
      <c r="Z10" s="3">
        <v>34</v>
      </c>
      <c r="AA10" s="3">
        <v>142.5</v>
      </c>
      <c r="AB10" s="3">
        <v>16</v>
      </c>
      <c r="AC10" s="5">
        <f t="shared" si="4"/>
        <v>0.42105263157894735</v>
      </c>
      <c r="AD10" s="3">
        <v>32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2</v>
      </c>
      <c r="AK10" s="3">
        <v>518.4</v>
      </c>
      <c r="AL10" s="3">
        <v>544</v>
      </c>
      <c r="AM10" s="3">
        <v>871.4</v>
      </c>
      <c r="AN10" s="3">
        <v>599.20000000000005</v>
      </c>
    </row>
    <row r="11" spans="1:40" x14ac:dyDescent="0.25">
      <c r="A11" s="2">
        <v>10</v>
      </c>
      <c r="B11" s="3">
        <v>16379969</v>
      </c>
      <c r="C11" s="4">
        <v>42244</v>
      </c>
      <c r="D11" s="3">
        <v>35</v>
      </c>
      <c r="E11" s="3" t="s">
        <v>30</v>
      </c>
      <c r="F11" s="3">
        <v>2</v>
      </c>
      <c r="G11" s="3">
        <v>2</v>
      </c>
      <c r="H11" s="3">
        <v>0</v>
      </c>
      <c r="I11" s="3">
        <v>0</v>
      </c>
      <c r="J11" s="3">
        <v>2</v>
      </c>
      <c r="K11" s="3">
        <v>1</v>
      </c>
      <c r="L11" s="3">
        <v>3</v>
      </c>
      <c r="M11" s="3">
        <v>1</v>
      </c>
      <c r="N11" s="3">
        <v>86</v>
      </c>
      <c r="O11" s="3">
        <v>110</v>
      </c>
      <c r="P11" s="3">
        <v>82</v>
      </c>
      <c r="Q11" s="8">
        <v>1.73</v>
      </c>
      <c r="R11" s="3">
        <f t="shared" si="0"/>
        <v>27.398175682448461</v>
      </c>
      <c r="S11" s="3">
        <v>36</v>
      </c>
      <c r="T11" s="3">
        <v>17</v>
      </c>
      <c r="U11" s="3">
        <v>22</v>
      </c>
      <c r="V11" s="3">
        <f t="shared" si="1"/>
        <v>39</v>
      </c>
      <c r="W11" s="3">
        <f t="shared" si="2"/>
        <v>3</v>
      </c>
      <c r="X11" s="5">
        <f t="shared" si="3"/>
        <v>0.47222222222222221</v>
      </c>
      <c r="Y11" s="3">
        <v>6</v>
      </c>
      <c r="Z11" s="3">
        <v>36</v>
      </c>
      <c r="AA11" s="3">
        <v>152.30000000000001</v>
      </c>
      <c r="AB11" s="3">
        <v>25</v>
      </c>
      <c r="AC11" s="5">
        <f t="shared" si="4"/>
        <v>0.64102564102564108</v>
      </c>
      <c r="AD11" s="3">
        <v>37</v>
      </c>
      <c r="AE11" s="3">
        <v>1</v>
      </c>
      <c r="AF11" s="3">
        <v>1</v>
      </c>
      <c r="AG11" s="3">
        <v>1</v>
      </c>
      <c r="AH11" s="3">
        <v>2</v>
      </c>
      <c r="AI11" s="3">
        <v>1</v>
      </c>
      <c r="AJ11" s="3">
        <v>2</v>
      </c>
      <c r="AK11" s="3">
        <v>381.6</v>
      </c>
      <c r="AL11" s="3">
        <v>429.2</v>
      </c>
      <c r="AM11" s="3">
        <v>596.79999999999995</v>
      </c>
      <c r="AN11" s="3">
        <v>586</v>
      </c>
    </row>
    <row r="12" spans="1:40" x14ac:dyDescent="0.25">
      <c r="A12" s="2">
        <v>11</v>
      </c>
      <c r="B12" s="3">
        <v>39678458</v>
      </c>
      <c r="C12" s="4">
        <v>42251</v>
      </c>
      <c r="D12" s="3">
        <v>53</v>
      </c>
      <c r="E12" s="3" t="s">
        <v>30</v>
      </c>
      <c r="F12" s="3">
        <v>1</v>
      </c>
      <c r="G12" s="3">
        <v>2</v>
      </c>
      <c r="H12" s="3">
        <v>0</v>
      </c>
      <c r="I12" s="3">
        <v>0</v>
      </c>
      <c r="J12" s="3">
        <v>2</v>
      </c>
      <c r="K12" s="3">
        <v>1</v>
      </c>
      <c r="L12" s="3">
        <v>1</v>
      </c>
      <c r="M12" s="3">
        <v>1</v>
      </c>
      <c r="N12" s="3">
        <v>85</v>
      </c>
      <c r="O12" s="3">
        <v>109</v>
      </c>
      <c r="P12" s="3">
        <v>69</v>
      </c>
      <c r="Q12" s="3">
        <v>1.62</v>
      </c>
      <c r="R12" s="3">
        <f t="shared" si="0"/>
        <v>26.291723822588015</v>
      </c>
      <c r="S12" s="3">
        <v>36</v>
      </c>
      <c r="T12" s="3">
        <v>17</v>
      </c>
      <c r="U12" s="3">
        <v>22</v>
      </c>
      <c r="V12" s="3">
        <f t="shared" si="1"/>
        <v>39</v>
      </c>
      <c r="W12" s="3">
        <f t="shared" si="2"/>
        <v>3</v>
      </c>
      <c r="X12" s="5">
        <f t="shared" si="3"/>
        <v>0.47222222222222221</v>
      </c>
      <c r="Y12" s="3">
        <v>6</v>
      </c>
      <c r="Z12" s="3">
        <v>35</v>
      </c>
      <c r="AA12" s="3">
        <v>154.1</v>
      </c>
      <c r="AB12" s="3">
        <v>19</v>
      </c>
      <c r="AC12" s="5">
        <f t="shared" si="4"/>
        <v>0.48717948717948717</v>
      </c>
      <c r="AD12" s="3">
        <v>31</v>
      </c>
      <c r="AE12" s="3">
        <v>1</v>
      </c>
      <c r="AF12" s="3">
        <v>2</v>
      </c>
      <c r="AG12" s="3">
        <v>1</v>
      </c>
      <c r="AH12" s="3">
        <v>1</v>
      </c>
      <c r="AI12" s="3">
        <v>1</v>
      </c>
      <c r="AJ12" s="3">
        <v>2</v>
      </c>
      <c r="AK12" s="3">
        <v>389</v>
      </c>
      <c r="AL12" s="3">
        <v>213.2</v>
      </c>
      <c r="AM12" s="3">
        <v>563</v>
      </c>
      <c r="AN12" s="3">
        <v>491</v>
      </c>
    </row>
    <row r="13" spans="1:40" x14ac:dyDescent="0.25">
      <c r="A13" s="2">
        <v>12</v>
      </c>
      <c r="B13" s="3">
        <v>42380340</v>
      </c>
      <c r="C13" s="4">
        <v>42278</v>
      </c>
      <c r="D13" s="3">
        <v>30</v>
      </c>
      <c r="E13" s="3" t="s">
        <v>30</v>
      </c>
      <c r="F13" s="3">
        <v>2</v>
      </c>
      <c r="G13" s="3">
        <v>2</v>
      </c>
      <c r="H13" s="3">
        <v>0</v>
      </c>
      <c r="I13" s="3">
        <v>0</v>
      </c>
      <c r="J13" s="3">
        <v>2</v>
      </c>
      <c r="K13" s="3">
        <v>1</v>
      </c>
      <c r="L13" s="3">
        <v>3</v>
      </c>
      <c r="M13" s="3">
        <v>2</v>
      </c>
      <c r="N13" s="3">
        <v>89</v>
      </c>
      <c r="O13" s="3">
        <v>105</v>
      </c>
      <c r="P13" s="3">
        <v>73</v>
      </c>
      <c r="Q13" s="3">
        <v>1.63</v>
      </c>
      <c r="R13" s="3">
        <f t="shared" si="0"/>
        <v>27.475629493018182</v>
      </c>
      <c r="S13" s="3">
        <v>39</v>
      </c>
      <c r="T13" s="3">
        <v>21</v>
      </c>
      <c r="U13" s="3">
        <v>18</v>
      </c>
      <c r="V13" s="3">
        <f t="shared" si="1"/>
        <v>39</v>
      </c>
      <c r="W13" s="3">
        <f t="shared" si="2"/>
        <v>0</v>
      </c>
      <c r="X13" s="5">
        <f t="shared" si="3"/>
        <v>0.53846153846153844</v>
      </c>
      <c r="Y13" s="3">
        <v>5</v>
      </c>
      <c r="Z13" s="3">
        <v>32</v>
      </c>
      <c r="AA13" s="3">
        <v>145.80000000000001</v>
      </c>
      <c r="AB13" s="3">
        <v>20</v>
      </c>
      <c r="AC13" s="5">
        <f t="shared" si="4"/>
        <v>0.51282051282051277</v>
      </c>
      <c r="AD13" s="3">
        <v>35</v>
      </c>
      <c r="AE13" s="3">
        <v>1</v>
      </c>
      <c r="AF13" s="3">
        <v>2</v>
      </c>
      <c r="AG13" s="3">
        <v>1</v>
      </c>
      <c r="AH13" s="3">
        <v>1</v>
      </c>
      <c r="AI13" s="3">
        <v>1</v>
      </c>
      <c r="AJ13" s="3">
        <v>2</v>
      </c>
      <c r="AK13" s="3">
        <v>349.6</v>
      </c>
      <c r="AL13" s="3">
        <v>302.8</v>
      </c>
      <c r="AM13" s="3">
        <v>505.2</v>
      </c>
      <c r="AN13" s="3">
        <v>505</v>
      </c>
    </row>
    <row r="14" spans="1:40" x14ac:dyDescent="0.25">
      <c r="A14" s="2">
        <v>13</v>
      </c>
      <c r="B14" s="3">
        <v>42651085</v>
      </c>
      <c r="C14" s="4">
        <v>42296</v>
      </c>
      <c r="D14" s="3">
        <v>22</v>
      </c>
      <c r="E14" s="3" t="s">
        <v>30</v>
      </c>
      <c r="F14" s="3">
        <v>1</v>
      </c>
      <c r="G14" s="3">
        <v>2</v>
      </c>
      <c r="H14" s="3">
        <v>0</v>
      </c>
      <c r="I14" s="3">
        <v>0</v>
      </c>
      <c r="J14" s="3">
        <v>2</v>
      </c>
      <c r="K14" s="3">
        <v>1</v>
      </c>
      <c r="L14" s="3">
        <v>1</v>
      </c>
      <c r="M14" s="3">
        <v>1</v>
      </c>
      <c r="N14" s="3">
        <v>85</v>
      </c>
      <c r="O14" s="3">
        <v>113</v>
      </c>
      <c r="P14" s="3">
        <v>80</v>
      </c>
      <c r="Q14" s="3">
        <v>1.69</v>
      </c>
      <c r="R14" s="3">
        <f t="shared" si="0"/>
        <v>28.010223731662059</v>
      </c>
      <c r="S14" s="3">
        <v>37</v>
      </c>
      <c r="T14" s="3">
        <v>16</v>
      </c>
      <c r="U14" s="3">
        <v>22</v>
      </c>
      <c r="V14" s="3">
        <f t="shared" si="1"/>
        <v>38</v>
      </c>
      <c r="W14" s="3">
        <f t="shared" si="2"/>
        <v>1</v>
      </c>
      <c r="X14" s="5">
        <f t="shared" si="3"/>
        <v>0.43243243243243246</v>
      </c>
      <c r="Y14" s="3">
        <v>6</v>
      </c>
      <c r="Z14" s="3">
        <v>33</v>
      </c>
      <c r="AA14" s="3">
        <v>164.9</v>
      </c>
      <c r="AB14" s="3">
        <v>21</v>
      </c>
      <c r="AC14" s="5">
        <f t="shared" si="4"/>
        <v>0.55263157894736847</v>
      </c>
      <c r="AD14" s="3">
        <v>33</v>
      </c>
      <c r="AE14" s="3">
        <v>1</v>
      </c>
      <c r="AF14" s="3">
        <v>2</v>
      </c>
      <c r="AG14" s="3">
        <v>1</v>
      </c>
      <c r="AH14" s="3">
        <v>1</v>
      </c>
      <c r="AI14" s="3">
        <v>1</v>
      </c>
      <c r="AJ14" s="3">
        <v>2</v>
      </c>
      <c r="AK14" s="3">
        <v>220.8</v>
      </c>
      <c r="AL14" s="3">
        <v>295.8</v>
      </c>
      <c r="AM14" s="3">
        <v>514.4</v>
      </c>
      <c r="AN14" s="3">
        <v>481.4</v>
      </c>
    </row>
    <row r="15" spans="1:40" x14ac:dyDescent="0.25">
      <c r="A15" s="2">
        <v>14</v>
      </c>
      <c r="B15" s="3">
        <v>42983304</v>
      </c>
      <c r="C15" s="4">
        <v>42298</v>
      </c>
      <c r="D15" s="3">
        <v>27</v>
      </c>
      <c r="E15" s="3" t="s">
        <v>30</v>
      </c>
      <c r="F15" s="3">
        <v>2</v>
      </c>
      <c r="G15" s="3">
        <v>2</v>
      </c>
      <c r="H15" s="3">
        <v>0</v>
      </c>
      <c r="I15" s="3">
        <v>0</v>
      </c>
      <c r="J15" s="3">
        <v>2</v>
      </c>
      <c r="K15" s="3">
        <v>1</v>
      </c>
      <c r="L15" s="3">
        <v>2</v>
      </c>
      <c r="M15" s="3">
        <v>1</v>
      </c>
      <c r="N15" s="3">
        <v>81</v>
      </c>
      <c r="O15" s="3">
        <v>97</v>
      </c>
      <c r="P15" s="3">
        <v>60</v>
      </c>
      <c r="Q15" s="3">
        <v>1.58</v>
      </c>
      <c r="R15" s="3">
        <f t="shared" si="0"/>
        <v>24.034609838166958</v>
      </c>
      <c r="S15" s="3">
        <v>36</v>
      </c>
      <c r="T15" s="3">
        <v>20</v>
      </c>
      <c r="U15" s="3">
        <v>17</v>
      </c>
      <c r="V15" s="3">
        <f t="shared" si="1"/>
        <v>37</v>
      </c>
      <c r="W15" s="3">
        <f t="shared" si="2"/>
        <v>1</v>
      </c>
      <c r="X15" s="5">
        <f t="shared" si="3"/>
        <v>0.55555555555555558</v>
      </c>
      <c r="Y15" s="3">
        <v>6</v>
      </c>
      <c r="Z15" s="3">
        <v>31</v>
      </c>
      <c r="AA15" s="3">
        <v>144.69999999999999</v>
      </c>
      <c r="AB15" s="3">
        <v>22</v>
      </c>
      <c r="AC15" s="5">
        <f t="shared" si="4"/>
        <v>0.59459459459459463</v>
      </c>
      <c r="AD15" s="3">
        <v>33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2</v>
      </c>
      <c r="AK15" s="3">
        <v>371</v>
      </c>
      <c r="AL15" s="3">
        <v>341.4</v>
      </c>
      <c r="AM15" s="3">
        <v>706.8</v>
      </c>
      <c r="AN15" s="3">
        <v>589.20000000000005</v>
      </c>
    </row>
    <row r="16" spans="1:40" x14ac:dyDescent="0.25">
      <c r="A16" s="2">
        <v>15</v>
      </c>
      <c r="B16" s="3">
        <v>1213458</v>
      </c>
      <c r="C16" s="4">
        <v>42300</v>
      </c>
      <c r="D16" s="3">
        <v>36</v>
      </c>
      <c r="E16" s="3" t="s">
        <v>30</v>
      </c>
      <c r="F16" s="3">
        <v>2</v>
      </c>
      <c r="G16" s="3">
        <v>1</v>
      </c>
      <c r="H16" s="3" t="s">
        <v>60</v>
      </c>
      <c r="I16" s="3" t="s">
        <v>59</v>
      </c>
      <c r="J16" s="3">
        <v>2</v>
      </c>
      <c r="K16" s="3">
        <v>1</v>
      </c>
      <c r="L16" s="3">
        <v>4</v>
      </c>
      <c r="M16" s="3">
        <v>2</v>
      </c>
      <c r="N16" s="3">
        <v>88</v>
      </c>
      <c r="O16" s="3">
        <v>98</v>
      </c>
      <c r="P16" s="3">
        <v>66</v>
      </c>
      <c r="Q16" s="3">
        <v>1.59</v>
      </c>
      <c r="R16" s="3">
        <f t="shared" si="0"/>
        <v>26.106562240417702</v>
      </c>
      <c r="S16" s="3">
        <v>34</v>
      </c>
      <c r="T16" s="3">
        <v>14</v>
      </c>
      <c r="U16" s="3">
        <v>22</v>
      </c>
      <c r="V16" s="3">
        <f t="shared" si="1"/>
        <v>36</v>
      </c>
      <c r="W16" s="3">
        <f t="shared" si="2"/>
        <v>2</v>
      </c>
      <c r="X16" s="5">
        <f t="shared" si="3"/>
        <v>0.41176470588235292</v>
      </c>
      <c r="Y16" s="3">
        <v>7</v>
      </c>
      <c r="Z16" s="3">
        <v>31</v>
      </c>
      <c r="AA16" s="3">
        <v>152.19999999999999</v>
      </c>
      <c r="AB16" s="3">
        <v>20</v>
      </c>
      <c r="AC16" s="5">
        <f t="shared" si="4"/>
        <v>0.55555555555555558</v>
      </c>
      <c r="AD16" s="3">
        <v>30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2</v>
      </c>
      <c r="AK16" s="3">
        <v>301.8</v>
      </c>
      <c r="AL16" s="3">
        <v>402</v>
      </c>
      <c r="AM16" s="3">
        <v>476</v>
      </c>
      <c r="AN16" s="3">
        <v>548.20000000000005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workbookViewId="0"/>
  </sheetViews>
  <sheetFormatPr defaultRowHeight="15" x14ac:dyDescent="0.25"/>
  <cols>
    <col min="1" max="1" width="8.7109375" style="2" customWidth="1"/>
    <col min="2" max="2" width="9" style="3" bestFit="1" customWidth="1"/>
    <col min="3" max="3" width="10.7109375" style="3" bestFit="1" customWidth="1"/>
    <col min="4" max="5" width="4.140625" style="3" bestFit="1" customWidth="1"/>
    <col min="6" max="6" width="4.42578125" style="3" bestFit="1" customWidth="1"/>
    <col min="7" max="7" width="5.42578125" style="3" bestFit="1" customWidth="1"/>
    <col min="8" max="8" width="14.42578125" style="3" bestFit="1" customWidth="1"/>
    <col min="9" max="9" width="17.28515625" style="3" customWidth="1"/>
    <col min="10" max="11" width="4.42578125" style="3" bestFit="1" customWidth="1"/>
    <col min="12" max="12" width="5.85546875" style="3" bestFit="1" customWidth="1"/>
    <col min="13" max="13" width="4" style="3" bestFit="1" customWidth="1"/>
    <col min="14" max="14" width="7.42578125" style="3" bestFit="1" customWidth="1"/>
    <col min="15" max="15" width="4.5703125" style="3" bestFit="1" customWidth="1"/>
    <col min="16" max="16" width="5.140625" style="3" bestFit="1" customWidth="1"/>
    <col min="17" max="17" width="4.140625" style="3" bestFit="1" customWidth="1"/>
    <col min="18" max="18" width="5.28515625" style="3" bestFit="1" customWidth="1"/>
    <col min="19" max="19" width="8.5703125" style="3" bestFit="1" customWidth="1"/>
    <col min="20" max="21" width="4.5703125" style="3" bestFit="1" customWidth="1"/>
    <col min="22" max="22" width="4.85546875" style="3" bestFit="1" customWidth="1"/>
    <col min="23" max="23" width="5.140625" style="3" bestFit="1" customWidth="1"/>
    <col min="24" max="24" width="4.85546875" style="3" bestFit="1" customWidth="1"/>
    <col min="25" max="25" width="4.85546875" style="3" customWidth="1"/>
    <col min="26" max="26" width="8.5703125" style="3" bestFit="1" customWidth="1"/>
    <col min="27" max="27" width="8.5703125" style="3" customWidth="1"/>
    <col min="28" max="28" width="5.28515625" style="3" bestFit="1" customWidth="1"/>
    <col min="29" max="29" width="6.140625" style="3" bestFit="1" customWidth="1"/>
    <col min="30" max="30" width="6" style="3" bestFit="1" customWidth="1"/>
    <col min="31" max="31" width="5.42578125" style="3" bestFit="1" customWidth="1"/>
    <col min="32" max="32" width="5.140625" style="3" bestFit="1" customWidth="1"/>
    <col min="33" max="33" width="9.42578125" style="3" bestFit="1" customWidth="1"/>
    <col min="34" max="34" width="3.7109375" style="3" bestFit="1" customWidth="1"/>
    <col min="35" max="35" width="4.85546875" style="3" bestFit="1" customWidth="1"/>
    <col min="36" max="36" width="5" style="3" bestFit="1" customWidth="1"/>
    <col min="37" max="37" width="6" style="3" bestFit="1" customWidth="1"/>
    <col min="38" max="38" width="4.42578125" style="3" bestFit="1" customWidth="1"/>
    <col min="39" max="39" width="5.5703125" style="3" bestFit="1" customWidth="1"/>
    <col min="40" max="40" width="5.85546875" style="3" bestFit="1" customWidth="1"/>
    <col min="41" max="44" width="6.140625" style="3" bestFit="1" customWidth="1"/>
    <col min="45" max="16384" width="9.140625" style="3"/>
  </cols>
  <sheetData>
    <row r="1" spans="1:44" s="1" customFormat="1" x14ac:dyDescent="0.25">
      <c r="B1" s="1" t="s">
        <v>0</v>
      </c>
      <c r="C1" s="1" t="s">
        <v>42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38</v>
      </c>
      <c r="O1" s="1" t="s">
        <v>11</v>
      </c>
      <c r="P1" s="1" t="s">
        <v>12</v>
      </c>
      <c r="Q1" s="1" t="s">
        <v>13</v>
      </c>
      <c r="R1" s="1" t="s">
        <v>39</v>
      </c>
      <c r="S1" s="1" t="s">
        <v>52</v>
      </c>
      <c r="T1" s="1" t="s">
        <v>14</v>
      </c>
      <c r="U1" s="1" t="s">
        <v>15</v>
      </c>
      <c r="V1" s="1" t="s">
        <v>17</v>
      </c>
      <c r="W1" s="1" t="s">
        <v>18</v>
      </c>
      <c r="X1" s="1" t="s">
        <v>16</v>
      </c>
      <c r="Y1" s="1" t="s">
        <v>49</v>
      </c>
      <c r="Z1" s="1" t="s">
        <v>50</v>
      </c>
      <c r="AA1" s="1" t="s">
        <v>51</v>
      </c>
      <c r="AB1" s="1" t="s">
        <v>19</v>
      </c>
      <c r="AC1" s="1" t="s">
        <v>20</v>
      </c>
      <c r="AD1" s="1" t="s">
        <v>21</v>
      </c>
      <c r="AE1" s="1" t="s">
        <v>40</v>
      </c>
      <c r="AF1" s="1" t="s">
        <v>41</v>
      </c>
      <c r="AG1" s="1" t="s">
        <v>61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34</v>
      </c>
      <c r="AP1" s="1" t="s">
        <v>35</v>
      </c>
      <c r="AQ1" s="1" t="s">
        <v>36</v>
      </c>
      <c r="AR1" s="1" t="s">
        <v>37</v>
      </c>
    </row>
    <row r="2" spans="1:44" x14ac:dyDescent="0.25">
      <c r="A2" s="2">
        <v>1</v>
      </c>
      <c r="B2" s="3">
        <v>35495227</v>
      </c>
      <c r="C2" s="4">
        <v>42164</v>
      </c>
      <c r="D2" s="3">
        <v>51</v>
      </c>
      <c r="E2" s="3" t="s">
        <v>30</v>
      </c>
      <c r="F2" s="3">
        <v>1</v>
      </c>
      <c r="G2" s="3">
        <v>1</v>
      </c>
      <c r="H2" s="3" t="s">
        <v>43</v>
      </c>
      <c r="I2" s="3" t="s">
        <v>44</v>
      </c>
      <c r="J2" s="3">
        <v>2</v>
      </c>
      <c r="K2" s="3">
        <v>1</v>
      </c>
      <c r="L2" s="3">
        <v>3</v>
      </c>
      <c r="M2" s="3">
        <v>2</v>
      </c>
      <c r="N2" s="3">
        <v>30</v>
      </c>
      <c r="O2" s="3">
        <v>115</v>
      </c>
      <c r="P2" s="3">
        <v>147</v>
      </c>
      <c r="Q2" s="3">
        <v>104</v>
      </c>
      <c r="R2" s="3">
        <v>129</v>
      </c>
      <c r="S2" s="5">
        <f>1-Q2/R2</f>
        <v>0.19379844961240311</v>
      </c>
      <c r="T2" s="6">
        <v>1.68</v>
      </c>
      <c r="U2" s="3">
        <f>Q2/POWER(T2,2)</f>
        <v>36.848072562358283</v>
      </c>
      <c r="V2" s="3">
        <v>26</v>
      </c>
      <c r="W2" s="3">
        <v>26</v>
      </c>
      <c r="X2" s="3">
        <v>46</v>
      </c>
      <c r="Y2" s="3">
        <f>W2+V2</f>
        <v>52</v>
      </c>
      <c r="Z2" s="3">
        <f>Y2-X2</f>
        <v>6</v>
      </c>
      <c r="AA2" s="5">
        <f>V2/X2</f>
        <v>0.56521739130434778</v>
      </c>
      <c r="AB2" s="3">
        <v>6</v>
      </c>
      <c r="AC2" s="3">
        <v>56</v>
      </c>
      <c r="AD2" s="3">
        <v>180</v>
      </c>
      <c r="AE2" s="3">
        <v>60</v>
      </c>
      <c r="AF2" s="3">
        <v>22</v>
      </c>
      <c r="AG2" s="5">
        <f>AF2/Y2</f>
        <v>0.42307692307692307</v>
      </c>
      <c r="AH2" s="3">
        <v>71</v>
      </c>
      <c r="AI2" s="3">
        <v>1</v>
      </c>
      <c r="AJ2" s="3">
        <v>2</v>
      </c>
      <c r="AK2" s="3">
        <v>1</v>
      </c>
      <c r="AL2" s="3">
        <v>1</v>
      </c>
      <c r="AM2" s="3">
        <v>1</v>
      </c>
      <c r="AN2" s="3">
        <v>2</v>
      </c>
      <c r="AO2" s="3">
        <v>394</v>
      </c>
      <c r="AP2" s="3">
        <v>499.4</v>
      </c>
      <c r="AQ2" s="3">
        <v>598</v>
      </c>
      <c r="AR2" s="3">
        <v>339</v>
      </c>
    </row>
    <row r="3" spans="1:44" x14ac:dyDescent="0.25">
      <c r="A3" s="2">
        <v>2</v>
      </c>
      <c r="B3" s="3">
        <v>37468871</v>
      </c>
      <c r="C3" s="4">
        <v>42167</v>
      </c>
      <c r="D3" s="3">
        <v>38</v>
      </c>
      <c r="E3" s="3" t="s">
        <v>30</v>
      </c>
      <c r="F3" s="3">
        <v>1</v>
      </c>
      <c r="G3" s="3">
        <v>2</v>
      </c>
      <c r="H3" s="3">
        <v>0</v>
      </c>
      <c r="I3" s="3" t="s">
        <v>45</v>
      </c>
      <c r="J3" s="3">
        <v>2</v>
      </c>
      <c r="K3" s="3">
        <v>1</v>
      </c>
      <c r="L3" s="3">
        <v>3</v>
      </c>
      <c r="M3" s="3">
        <v>2</v>
      </c>
      <c r="N3" s="3">
        <v>20</v>
      </c>
      <c r="O3" s="3">
        <v>88</v>
      </c>
      <c r="P3" s="3">
        <v>102</v>
      </c>
      <c r="Q3" s="3">
        <v>67</v>
      </c>
      <c r="R3" s="3">
        <v>114</v>
      </c>
      <c r="S3" s="5">
        <f t="shared" ref="S3:S11" si="0">1-Q3/R3</f>
        <v>0.41228070175438591</v>
      </c>
      <c r="T3" s="6">
        <v>1.64</v>
      </c>
      <c r="U3" s="3">
        <f t="shared" ref="U3:U5" si="1">Q3/POWER(T3,2)</f>
        <v>24.910767400356935</v>
      </c>
      <c r="V3" s="3">
        <v>19</v>
      </c>
      <c r="W3" s="3">
        <v>25</v>
      </c>
      <c r="X3" s="3">
        <v>37</v>
      </c>
      <c r="Y3" s="3">
        <f t="shared" ref="Y3:Y11" si="2">W3+V3</f>
        <v>44</v>
      </c>
      <c r="Z3" s="3">
        <f t="shared" ref="Z3:Z11" si="3">Y3-X3</f>
        <v>7</v>
      </c>
      <c r="AA3" s="5">
        <f t="shared" ref="AA3:AA11" si="4">V3/X3</f>
        <v>0.51351351351351349</v>
      </c>
      <c r="AB3" s="3">
        <v>5</v>
      </c>
      <c r="AC3" s="3">
        <v>33</v>
      </c>
      <c r="AD3" s="3">
        <v>148.19999999999999</v>
      </c>
      <c r="AE3" s="3">
        <v>40</v>
      </c>
      <c r="AF3" s="3">
        <v>20</v>
      </c>
      <c r="AG3" s="5">
        <f t="shared" ref="AG3:AG11" si="5">AF3/Y3</f>
        <v>0.45454545454545453</v>
      </c>
      <c r="AH3" s="3">
        <v>44</v>
      </c>
      <c r="AI3" s="3">
        <v>1</v>
      </c>
      <c r="AJ3" s="3">
        <v>2</v>
      </c>
      <c r="AK3" s="3">
        <v>1</v>
      </c>
      <c r="AL3" s="3">
        <v>1</v>
      </c>
      <c r="AM3" s="3">
        <v>1</v>
      </c>
      <c r="AN3" s="3">
        <v>2</v>
      </c>
      <c r="AO3" s="3">
        <v>298.60000000000002</v>
      </c>
      <c r="AP3" s="3">
        <v>420.8</v>
      </c>
      <c r="AQ3" s="3">
        <v>510.8</v>
      </c>
      <c r="AR3" s="3">
        <v>389.6</v>
      </c>
    </row>
    <row r="4" spans="1:44" x14ac:dyDescent="0.25">
      <c r="A4" s="2">
        <v>3</v>
      </c>
      <c r="B4" s="3">
        <v>34810110</v>
      </c>
      <c r="C4" s="4">
        <v>42185</v>
      </c>
      <c r="D4" s="3">
        <v>30</v>
      </c>
      <c r="E4" s="3" t="s">
        <v>30</v>
      </c>
      <c r="F4" s="3">
        <v>1</v>
      </c>
      <c r="G4" s="3">
        <v>2</v>
      </c>
      <c r="H4" s="3">
        <v>0</v>
      </c>
      <c r="I4" s="3">
        <v>0</v>
      </c>
      <c r="J4" s="3">
        <v>2</v>
      </c>
      <c r="K4" s="3">
        <v>0</v>
      </c>
      <c r="L4" s="3">
        <v>0</v>
      </c>
      <c r="M4" s="3">
        <v>1</v>
      </c>
      <c r="N4" s="3">
        <v>18</v>
      </c>
      <c r="O4" s="3">
        <v>79</v>
      </c>
      <c r="P4" s="3">
        <v>112</v>
      </c>
      <c r="Q4" s="3">
        <v>79</v>
      </c>
      <c r="R4" s="3">
        <v>155</v>
      </c>
      <c r="S4" s="5">
        <f t="shared" si="0"/>
        <v>0.49032258064516132</v>
      </c>
      <c r="T4" s="6">
        <v>1.68</v>
      </c>
      <c r="U4" s="3">
        <f t="shared" si="1"/>
        <v>27.990362811791389</v>
      </c>
      <c r="V4" s="3">
        <v>16</v>
      </c>
      <c r="W4" s="3">
        <v>24</v>
      </c>
      <c r="X4" s="3">
        <v>31</v>
      </c>
      <c r="Y4" s="3">
        <f t="shared" si="2"/>
        <v>40</v>
      </c>
      <c r="Z4" s="3">
        <f t="shared" si="3"/>
        <v>9</v>
      </c>
      <c r="AA4" s="5">
        <f t="shared" si="4"/>
        <v>0.5161290322580645</v>
      </c>
      <c r="AB4" s="3">
        <v>4</v>
      </c>
      <c r="AC4" s="3">
        <v>34</v>
      </c>
      <c r="AD4" s="3">
        <v>164.4</v>
      </c>
      <c r="AE4" s="3">
        <v>46</v>
      </c>
      <c r="AF4" s="3">
        <v>22</v>
      </c>
      <c r="AG4" s="5">
        <f t="shared" si="5"/>
        <v>0.55000000000000004</v>
      </c>
      <c r="AH4" s="3">
        <v>50</v>
      </c>
      <c r="AI4" s="3">
        <v>1</v>
      </c>
      <c r="AJ4" s="3">
        <v>2</v>
      </c>
      <c r="AK4" s="3">
        <v>1</v>
      </c>
      <c r="AL4" s="3">
        <v>1</v>
      </c>
      <c r="AM4" s="3">
        <v>1</v>
      </c>
      <c r="AN4" s="3">
        <v>1</v>
      </c>
      <c r="AO4" s="3">
        <v>511.4</v>
      </c>
      <c r="AP4" s="3">
        <v>326.8</v>
      </c>
      <c r="AQ4" s="3">
        <v>575</v>
      </c>
      <c r="AR4" s="3">
        <v>848.8</v>
      </c>
    </row>
    <row r="5" spans="1:44" x14ac:dyDescent="0.25">
      <c r="A5" s="2">
        <v>4</v>
      </c>
      <c r="B5" s="3">
        <v>14597195</v>
      </c>
      <c r="C5" s="4">
        <v>42192</v>
      </c>
      <c r="D5" s="3">
        <v>47</v>
      </c>
      <c r="E5" s="3" t="s">
        <v>30</v>
      </c>
      <c r="F5" s="3">
        <v>1</v>
      </c>
      <c r="G5" s="3">
        <v>2</v>
      </c>
      <c r="H5" s="3">
        <v>0</v>
      </c>
      <c r="I5" s="3">
        <v>0</v>
      </c>
      <c r="J5" s="3">
        <v>2</v>
      </c>
      <c r="K5" s="3">
        <v>1</v>
      </c>
      <c r="L5" s="3">
        <v>3</v>
      </c>
      <c r="M5" s="3">
        <v>2</v>
      </c>
      <c r="N5" s="3">
        <v>24</v>
      </c>
      <c r="O5" s="3">
        <v>91</v>
      </c>
      <c r="P5" s="3">
        <v>103</v>
      </c>
      <c r="Q5" s="3">
        <v>75</v>
      </c>
      <c r="R5" s="3">
        <v>138</v>
      </c>
      <c r="S5" s="5">
        <f t="shared" si="0"/>
        <v>0.45652173913043481</v>
      </c>
      <c r="T5" s="6">
        <v>1.54</v>
      </c>
      <c r="U5" s="3">
        <f t="shared" si="1"/>
        <v>31.624219935908247</v>
      </c>
      <c r="V5" s="3">
        <v>15</v>
      </c>
      <c r="W5" s="3">
        <v>25</v>
      </c>
      <c r="X5" s="3">
        <v>36</v>
      </c>
      <c r="Y5" s="3">
        <f t="shared" si="2"/>
        <v>40</v>
      </c>
      <c r="Z5" s="3">
        <f t="shared" si="3"/>
        <v>4</v>
      </c>
      <c r="AA5" s="5">
        <f t="shared" si="4"/>
        <v>0.41666666666666669</v>
      </c>
      <c r="AB5" s="3">
        <v>5</v>
      </c>
      <c r="AC5" s="3">
        <v>33</v>
      </c>
      <c r="AD5" s="3">
        <v>154.1</v>
      </c>
      <c r="AE5" s="3">
        <v>45</v>
      </c>
      <c r="AF5" s="3">
        <v>21</v>
      </c>
      <c r="AG5" s="5">
        <f t="shared" si="5"/>
        <v>0.52500000000000002</v>
      </c>
      <c r="AH5" s="3">
        <v>36</v>
      </c>
      <c r="AI5" s="3">
        <v>1</v>
      </c>
      <c r="AJ5" s="3">
        <v>2</v>
      </c>
      <c r="AK5" s="3">
        <v>1</v>
      </c>
      <c r="AL5" s="3">
        <v>1</v>
      </c>
      <c r="AM5" s="3">
        <v>1</v>
      </c>
      <c r="AN5" s="3">
        <v>1</v>
      </c>
      <c r="AO5" s="3">
        <v>243.4</v>
      </c>
      <c r="AP5" s="3">
        <v>339.2</v>
      </c>
      <c r="AQ5" s="3">
        <v>544</v>
      </c>
      <c r="AR5" s="3">
        <v>451</v>
      </c>
    </row>
    <row r="6" spans="1:44" x14ac:dyDescent="0.25">
      <c r="A6" s="2">
        <v>5</v>
      </c>
      <c r="B6" s="3">
        <v>39758214</v>
      </c>
      <c r="C6" s="4">
        <v>42195</v>
      </c>
      <c r="D6" s="3">
        <v>53</v>
      </c>
      <c r="E6" s="3" t="s">
        <v>30</v>
      </c>
      <c r="F6" s="3">
        <v>1</v>
      </c>
      <c r="G6" s="3">
        <v>1</v>
      </c>
      <c r="H6" s="3" t="s">
        <v>47</v>
      </c>
      <c r="I6" s="3" t="s">
        <v>48</v>
      </c>
      <c r="J6" s="3">
        <v>2</v>
      </c>
      <c r="K6" s="3">
        <v>1</v>
      </c>
      <c r="L6" s="3">
        <v>6</v>
      </c>
      <c r="M6" s="3">
        <v>1</v>
      </c>
      <c r="N6" s="3">
        <v>60</v>
      </c>
      <c r="O6" s="3">
        <v>110</v>
      </c>
      <c r="P6" s="3">
        <v>130</v>
      </c>
      <c r="Q6" s="3">
        <v>98</v>
      </c>
      <c r="R6" s="3">
        <v>170</v>
      </c>
      <c r="S6" s="5">
        <f t="shared" si="0"/>
        <v>0.42352941176470593</v>
      </c>
      <c r="T6" s="6">
        <v>1.64</v>
      </c>
      <c r="U6" s="3">
        <f t="shared" ref="U6:U11" si="6">Q6/POWER(T6,2)</f>
        <v>36.43664485425343</v>
      </c>
      <c r="V6" s="3">
        <v>24</v>
      </c>
      <c r="W6" s="3">
        <v>20</v>
      </c>
      <c r="X6" s="3">
        <v>33</v>
      </c>
      <c r="Y6" s="3">
        <f t="shared" si="2"/>
        <v>44</v>
      </c>
      <c r="Z6" s="3">
        <f t="shared" si="3"/>
        <v>11</v>
      </c>
      <c r="AA6" s="5">
        <f t="shared" si="4"/>
        <v>0.72727272727272729</v>
      </c>
      <c r="AB6" s="3">
        <v>5</v>
      </c>
      <c r="AC6" s="3">
        <v>30</v>
      </c>
      <c r="AD6" s="3">
        <v>173</v>
      </c>
      <c r="AE6" s="3">
        <v>62</v>
      </c>
      <c r="AF6" s="3">
        <v>29</v>
      </c>
      <c r="AG6" s="5">
        <f t="shared" si="5"/>
        <v>0.65909090909090906</v>
      </c>
      <c r="AH6" s="3">
        <v>68</v>
      </c>
      <c r="AI6" s="3">
        <v>1</v>
      </c>
      <c r="AJ6" s="3">
        <v>2</v>
      </c>
      <c r="AK6" s="3">
        <v>1</v>
      </c>
      <c r="AL6" s="3">
        <v>1</v>
      </c>
      <c r="AM6" s="3">
        <v>1</v>
      </c>
      <c r="AN6" s="3">
        <v>1</v>
      </c>
      <c r="AO6" s="3">
        <v>366.4</v>
      </c>
      <c r="AP6" s="3">
        <v>386</v>
      </c>
      <c r="AQ6" s="3">
        <v>372</v>
      </c>
      <c r="AR6" s="3">
        <v>485.6</v>
      </c>
    </row>
    <row r="7" spans="1:44" x14ac:dyDescent="0.25">
      <c r="A7" s="2">
        <v>6</v>
      </c>
      <c r="B7" s="3">
        <v>38116731</v>
      </c>
      <c r="C7" s="4">
        <v>42230</v>
      </c>
      <c r="D7" s="3">
        <v>43</v>
      </c>
      <c r="E7" s="3" t="s">
        <v>30</v>
      </c>
      <c r="F7" s="3">
        <v>1</v>
      </c>
      <c r="G7" s="3">
        <v>1</v>
      </c>
      <c r="H7" s="3" t="s">
        <v>54</v>
      </c>
      <c r="I7" s="3" t="s">
        <v>55</v>
      </c>
      <c r="J7" s="3">
        <v>3</v>
      </c>
      <c r="K7" s="3">
        <v>1</v>
      </c>
      <c r="L7" s="3">
        <v>5</v>
      </c>
      <c r="M7" s="3">
        <v>1</v>
      </c>
      <c r="N7" s="3">
        <v>24</v>
      </c>
      <c r="O7" s="3">
        <v>75</v>
      </c>
      <c r="P7" s="3">
        <v>105</v>
      </c>
      <c r="Q7" s="3">
        <v>74</v>
      </c>
      <c r="R7" s="3">
        <v>120</v>
      </c>
      <c r="S7" s="5">
        <f t="shared" si="0"/>
        <v>0.3833333333333333</v>
      </c>
      <c r="T7" s="6">
        <v>1.67</v>
      </c>
      <c r="U7" s="3">
        <f t="shared" si="6"/>
        <v>26.533758829646096</v>
      </c>
      <c r="V7" s="3">
        <v>19</v>
      </c>
      <c r="W7" s="3">
        <v>24</v>
      </c>
      <c r="X7" s="3">
        <v>39</v>
      </c>
      <c r="Y7" s="3">
        <f t="shared" si="2"/>
        <v>43</v>
      </c>
      <c r="Z7" s="3">
        <f t="shared" si="3"/>
        <v>4</v>
      </c>
      <c r="AA7" s="5">
        <f t="shared" si="4"/>
        <v>0.48717948717948717</v>
      </c>
      <c r="AB7" s="3">
        <v>5</v>
      </c>
      <c r="AC7" s="3">
        <v>30</v>
      </c>
      <c r="AD7" s="3">
        <v>139</v>
      </c>
      <c r="AE7" s="3">
        <v>39</v>
      </c>
      <c r="AF7" s="3">
        <v>16</v>
      </c>
      <c r="AG7" s="5">
        <f t="shared" si="5"/>
        <v>0.37209302325581395</v>
      </c>
      <c r="AH7" s="3">
        <v>38</v>
      </c>
      <c r="AI7" s="3">
        <v>1</v>
      </c>
      <c r="AJ7" s="3">
        <v>2</v>
      </c>
      <c r="AK7" s="3">
        <v>1</v>
      </c>
      <c r="AL7" s="3">
        <v>2</v>
      </c>
      <c r="AM7" s="3">
        <v>1</v>
      </c>
      <c r="AN7" s="3">
        <v>2</v>
      </c>
      <c r="AO7" s="3">
        <v>484.8</v>
      </c>
      <c r="AP7" s="3">
        <v>447</v>
      </c>
      <c r="AQ7" s="3">
        <v>631.4</v>
      </c>
      <c r="AR7" s="3">
        <v>627</v>
      </c>
    </row>
    <row r="8" spans="1:44" x14ac:dyDescent="0.25">
      <c r="A8" s="2">
        <v>7</v>
      </c>
      <c r="B8" s="3">
        <v>3633659</v>
      </c>
      <c r="C8" s="4">
        <v>42255</v>
      </c>
      <c r="D8" s="3">
        <v>62</v>
      </c>
      <c r="E8" s="3" t="s">
        <v>30</v>
      </c>
      <c r="F8" s="3">
        <v>1</v>
      </c>
      <c r="G8" s="3">
        <v>2</v>
      </c>
      <c r="H8" s="3">
        <v>0</v>
      </c>
      <c r="I8" s="3">
        <v>0</v>
      </c>
      <c r="J8" s="3">
        <v>3</v>
      </c>
      <c r="K8" s="3">
        <v>1</v>
      </c>
      <c r="L8" s="3">
        <v>2</v>
      </c>
      <c r="M8" s="3">
        <v>1</v>
      </c>
      <c r="N8" s="3">
        <v>36</v>
      </c>
      <c r="O8" s="3">
        <v>86</v>
      </c>
      <c r="P8" s="3">
        <v>110</v>
      </c>
      <c r="Q8" s="3">
        <v>65</v>
      </c>
      <c r="R8" s="3">
        <v>119</v>
      </c>
      <c r="S8" s="5">
        <f t="shared" si="0"/>
        <v>0.45378151260504207</v>
      </c>
      <c r="T8" s="3">
        <v>1.52</v>
      </c>
      <c r="U8" s="3">
        <f t="shared" si="6"/>
        <v>28.133656509695292</v>
      </c>
      <c r="V8" s="3">
        <v>22</v>
      </c>
      <c r="W8" s="3">
        <v>28</v>
      </c>
      <c r="X8" s="3">
        <v>36</v>
      </c>
      <c r="Y8" s="3">
        <f t="shared" si="2"/>
        <v>50</v>
      </c>
      <c r="Z8" s="3">
        <f t="shared" si="3"/>
        <v>14</v>
      </c>
      <c r="AA8" s="5">
        <f t="shared" si="4"/>
        <v>0.61111111111111116</v>
      </c>
      <c r="AB8" s="3">
        <v>6.5</v>
      </c>
      <c r="AC8" s="3">
        <v>32</v>
      </c>
      <c r="AD8" s="3">
        <v>180</v>
      </c>
      <c r="AE8" s="3">
        <v>49</v>
      </c>
      <c r="AF8" s="3">
        <v>21</v>
      </c>
      <c r="AG8" s="5">
        <f t="shared" si="5"/>
        <v>0.42</v>
      </c>
      <c r="AH8" s="3">
        <v>64</v>
      </c>
      <c r="AI8" s="3">
        <v>1</v>
      </c>
      <c r="AJ8" s="3">
        <v>2</v>
      </c>
      <c r="AK8" s="3">
        <v>2</v>
      </c>
      <c r="AL8" s="3">
        <v>1</v>
      </c>
      <c r="AM8" s="3">
        <v>1</v>
      </c>
      <c r="AN8" s="3">
        <v>1</v>
      </c>
      <c r="AO8" s="3">
        <v>545.79999999999995</v>
      </c>
      <c r="AP8" s="3">
        <v>284</v>
      </c>
      <c r="AQ8" s="3">
        <v>583.20000000000005</v>
      </c>
      <c r="AR8" s="3">
        <v>450.4</v>
      </c>
    </row>
    <row r="9" spans="1:44" x14ac:dyDescent="0.25">
      <c r="A9" s="2">
        <v>8</v>
      </c>
      <c r="B9" s="3">
        <v>17708818</v>
      </c>
      <c r="C9" s="4">
        <v>42258</v>
      </c>
      <c r="D9" s="3">
        <v>40</v>
      </c>
      <c r="E9" s="3" t="s">
        <v>30</v>
      </c>
      <c r="F9" s="3">
        <v>1</v>
      </c>
      <c r="G9" s="3">
        <v>2</v>
      </c>
      <c r="H9" s="3">
        <v>0</v>
      </c>
      <c r="I9" s="3">
        <v>0</v>
      </c>
      <c r="J9" s="3">
        <v>2</v>
      </c>
      <c r="K9" s="3">
        <v>1</v>
      </c>
      <c r="L9" s="3">
        <v>3</v>
      </c>
      <c r="M9" s="3">
        <v>1</v>
      </c>
      <c r="N9" s="3">
        <v>72</v>
      </c>
      <c r="O9" s="3">
        <v>96</v>
      </c>
      <c r="P9" s="3">
        <v>100</v>
      </c>
      <c r="Q9" s="3">
        <v>72</v>
      </c>
      <c r="R9" s="3">
        <v>129</v>
      </c>
      <c r="S9" s="5">
        <f t="shared" si="0"/>
        <v>0.44186046511627908</v>
      </c>
      <c r="T9" s="3">
        <v>1.62</v>
      </c>
      <c r="U9" s="3">
        <f t="shared" si="6"/>
        <v>27.434842249657059</v>
      </c>
      <c r="V9" s="3">
        <v>20</v>
      </c>
      <c r="W9" s="3">
        <v>29</v>
      </c>
      <c r="X9" s="3">
        <v>42</v>
      </c>
      <c r="Y9" s="3">
        <f t="shared" si="2"/>
        <v>49</v>
      </c>
      <c r="Z9" s="3">
        <f t="shared" si="3"/>
        <v>7</v>
      </c>
      <c r="AA9" s="5">
        <f t="shared" si="4"/>
        <v>0.47619047619047616</v>
      </c>
      <c r="AB9" s="3">
        <v>4</v>
      </c>
      <c r="AC9" s="3">
        <v>33</v>
      </c>
      <c r="AD9" s="3">
        <v>166.5</v>
      </c>
      <c r="AE9" s="3">
        <v>62</v>
      </c>
      <c r="AF9" s="3">
        <v>31</v>
      </c>
      <c r="AG9" s="5">
        <f t="shared" si="5"/>
        <v>0.63265306122448983</v>
      </c>
      <c r="AH9" s="3">
        <v>50</v>
      </c>
      <c r="AI9" s="3">
        <v>1</v>
      </c>
      <c r="AJ9" s="3">
        <v>2</v>
      </c>
      <c r="AK9" s="3">
        <v>1</v>
      </c>
      <c r="AL9" s="3">
        <v>1</v>
      </c>
      <c r="AM9" s="3">
        <v>1</v>
      </c>
      <c r="AN9" s="3">
        <v>2</v>
      </c>
      <c r="AO9" s="3">
        <v>566.6</v>
      </c>
      <c r="AP9" s="3">
        <v>472.2</v>
      </c>
      <c r="AQ9" s="3">
        <v>604.79999999999995</v>
      </c>
      <c r="AR9" s="3">
        <v>699.8</v>
      </c>
    </row>
    <row r="10" spans="1:44" x14ac:dyDescent="0.25">
      <c r="A10" s="2">
        <v>9</v>
      </c>
      <c r="B10" s="3">
        <v>27364461</v>
      </c>
      <c r="C10" s="4">
        <v>42258</v>
      </c>
      <c r="D10" s="3">
        <v>49</v>
      </c>
      <c r="E10" s="3" t="s">
        <v>30</v>
      </c>
      <c r="F10" s="3">
        <v>2</v>
      </c>
      <c r="G10" s="3">
        <v>1</v>
      </c>
      <c r="H10" s="3" t="s">
        <v>43</v>
      </c>
      <c r="I10" s="3" t="s">
        <v>56</v>
      </c>
      <c r="J10" s="3">
        <v>3</v>
      </c>
      <c r="K10" s="3">
        <v>1</v>
      </c>
      <c r="L10" s="3">
        <v>5</v>
      </c>
      <c r="M10" s="3">
        <v>1</v>
      </c>
      <c r="N10" s="3">
        <v>13</v>
      </c>
      <c r="O10" s="3">
        <v>72</v>
      </c>
      <c r="P10" s="3">
        <v>91</v>
      </c>
      <c r="Q10" s="3">
        <v>58</v>
      </c>
      <c r="R10" s="3">
        <v>122</v>
      </c>
      <c r="S10" s="5">
        <f t="shared" si="0"/>
        <v>0.52459016393442626</v>
      </c>
      <c r="T10" s="3">
        <v>1.6</v>
      </c>
      <c r="U10" s="3">
        <f t="shared" si="6"/>
        <v>22.656249999999996</v>
      </c>
      <c r="V10" s="3">
        <v>18</v>
      </c>
      <c r="W10" s="3">
        <v>21</v>
      </c>
      <c r="X10" s="3">
        <v>36</v>
      </c>
      <c r="Y10" s="3">
        <f t="shared" si="2"/>
        <v>39</v>
      </c>
      <c r="Z10" s="3">
        <f t="shared" si="3"/>
        <v>3</v>
      </c>
      <c r="AA10" s="5">
        <f t="shared" si="4"/>
        <v>0.5</v>
      </c>
      <c r="AB10" s="3">
        <v>7</v>
      </c>
      <c r="AC10" s="3">
        <v>23</v>
      </c>
      <c r="AD10" s="3">
        <v>165</v>
      </c>
      <c r="AE10" s="3">
        <v>32</v>
      </c>
      <c r="AF10" s="3">
        <v>14</v>
      </c>
      <c r="AG10" s="5">
        <f t="shared" si="5"/>
        <v>0.35897435897435898</v>
      </c>
      <c r="AH10" s="3">
        <v>37</v>
      </c>
      <c r="AI10" s="3">
        <v>1</v>
      </c>
      <c r="AJ10" s="3">
        <v>2</v>
      </c>
      <c r="AK10" s="3">
        <v>1</v>
      </c>
      <c r="AL10" s="3">
        <v>1</v>
      </c>
      <c r="AM10" s="3">
        <v>1</v>
      </c>
      <c r="AN10" s="3">
        <v>2</v>
      </c>
      <c r="AO10" s="3">
        <v>514.4</v>
      </c>
      <c r="AP10" s="3">
        <v>554.79999999999995</v>
      </c>
      <c r="AQ10" s="3">
        <v>822.4</v>
      </c>
      <c r="AR10" s="3">
        <v>879.8</v>
      </c>
    </row>
    <row r="11" spans="1:44" x14ac:dyDescent="0.25">
      <c r="A11" s="2">
        <v>10</v>
      </c>
      <c r="B11" s="3">
        <v>35900628</v>
      </c>
      <c r="C11" s="4">
        <v>42269</v>
      </c>
      <c r="D11" s="3">
        <v>46</v>
      </c>
      <c r="E11" s="3" t="s">
        <v>30</v>
      </c>
      <c r="F11" s="3">
        <v>1</v>
      </c>
      <c r="G11" s="3">
        <v>1</v>
      </c>
      <c r="H11" s="3" t="s">
        <v>57</v>
      </c>
      <c r="I11" s="3" t="s">
        <v>58</v>
      </c>
      <c r="J11" s="3">
        <v>3</v>
      </c>
      <c r="K11" s="3">
        <v>0</v>
      </c>
      <c r="L11" s="3">
        <v>0</v>
      </c>
      <c r="M11" s="3">
        <v>1</v>
      </c>
      <c r="N11" s="3">
        <v>44</v>
      </c>
      <c r="O11" s="3">
        <v>95</v>
      </c>
      <c r="P11" s="3">
        <v>104</v>
      </c>
      <c r="Q11" s="3">
        <v>78</v>
      </c>
      <c r="R11" s="3">
        <v>120</v>
      </c>
      <c r="S11" s="5">
        <f t="shared" si="0"/>
        <v>0.35</v>
      </c>
      <c r="T11" s="6">
        <v>1.53</v>
      </c>
      <c r="U11" s="3">
        <f t="shared" si="6"/>
        <v>33.320517749583495</v>
      </c>
      <c r="V11" s="3">
        <v>18</v>
      </c>
      <c r="W11" s="3">
        <v>27</v>
      </c>
      <c r="X11" s="3">
        <v>40</v>
      </c>
      <c r="Y11" s="3">
        <f t="shared" si="2"/>
        <v>45</v>
      </c>
      <c r="Z11" s="3">
        <f t="shared" si="3"/>
        <v>5</v>
      </c>
      <c r="AA11" s="5">
        <f t="shared" si="4"/>
        <v>0.45</v>
      </c>
      <c r="AB11" s="3">
        <v>7</v>
      </c>
      <c r="AC11" s="3">
        <v>37</v>
      </c>
      <c r="AD11" s="3">
        <v>152.6</v>
      </c>
      <c r="AE11" s="3">
        <v>43</v>
      </c>
      <c r="AF11" s="3">
        <v>22</v>
      </c>
      <c r="AG11" s="5">
        <f t="shared" si="5"/>
        <v>0.48888888888888887</v>
      </c>
      <c r="AH11" s="3">
        <v>47</v>
      </c>
      <c r="AI11" s="3">
        <v>1</v>
      </c>
      <c r="AJ11" s="3">
        <v>2</v>
      </c>
      <c r="AK11" s="3">
        <v>1</v>
      </c>
      <c r="AL11" s="3">
        <v>1</v>
      </c>
      <c r="AM11" s="3">
        <v>1</v>
      </c>
      <c r="AN11" s="3">
        <v>2</v>
      </c>
      <c r="AO11" s="3">
        <v>334.2</v>
      </c>
      <c r="AP11" s="3">
        <v>341.2</v>
      </c>
      <c r="AQ11" s="3">
        <v>884</v>
      </c>
      <c r="AR11" s="3">
        <v>742.4</v>
      </c>
    </row>
    <row r="12" spans="1:44" x14ac:dyDescent="0.25">
      <c r="I12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Estéticos</vt:lpstr>
      <vt:lpstr>Bariátricos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2015-05-27T19:30:50Z</dcterms:created>
  <dcterms:modified xsi:type="dcterms:W3CDTF">2017-12-07T01:06:12Z</dcterms:modified>
</cp:coreProperties>
</file>