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B382175A-C99C-6243-ACAE-FE9FF6CA3DE6}" xr6:coauthVersionLast="47" xr6:coauthVersionMax="47" xr10:uidLastSave="{00000000-0000-0000-0000-000000000000}"/>
  <bookViews>
    <workbookView xWindow="15760" yWindow="500" windowWidth="17860" windowHeight="12300" xr2:uid="{51776DE9-D3B5-456D-9513-F9CE7776AFB0}"/>
  </bookViews>
  <sheets>
    <sheet name="Sheet1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22" i="2" l="1"/>
  <c r="D222" i="2"/>
  <c r="Q205" i="2"/>
  <c r="D205" i="2"/>
  <c r="Q198" i="2"/>
  <c r="R198" i="2"/>
  <c r="P198" i="2"/>
  <c r="O198" i="2"/>
  <c r="D198" i="2"/>
  <c r="E198" i="2"/>
  <c r="M197" i="2"/>
  <c r="E197" i="2"/>
  <c r="O181" i="2"/>
  <c r="Q181" i="2"/>
  <c r="R181" i="2"/>
  <c r="P181" i="2"/>
  <c r="E181" i="2"/>
  <c r="D181" i="2"/>
  <c r="O177" i="2"/>
  <c r="Q177" i="2"/>
  <c r="R177" i="2"/>
  <c r="P177" i="2"/>
  <c r="E177" i="2"/>
  <c r="D177" i="2"/>
  <c r="Q157" i="2"/>
  <c r="Q149" i="2"/>
  <c r="Q135" i="2"/>
  <c r="Q127" i="2"/>
  <c r="Q119" i="2"/>
  <c r="Q107" i="2"/>
  <c r="R107" i="2"/>
  <c r="P107" i="2"/>
  <c r="O107" i="2"/>
  <c r="E107" i="2"/>
  <c r="Q95" i="2"/>
  <c r="Q76" i="2"/>
  <c r="R76" i="2"/>
  <c r="P76" i="2"/>
  <c r="O76" i="2"/>
  <c r="E76" i="2"/>
  <c r="O65" i="2"/>
  <c r="Q65" i="2"/>
  <c r="R65" i="2"/>
  <c r="P65" i="2"/>
  <c r="Q61" i="2"/>
  <c r="R61" i="2"/>
  <c r="P61" i="2"/>
  <c r="O61" i="2"/>
  <c r="E61" i="2"/>
  <c r="Q56" i="2"/>
  <c r="Q54" i="2"/>
  <c r="R54" i="2"/>
  <c r="P54" i="2"/>
  <c r="O54" i="2"/>
  <c r="E54" i="2"/>
  <c r="R48" i="2"/>
  <c r="P48" i="2"/>
  <c r="O48" i="2"/>
  <c r="E48" i="2"/>
  <c r="Q40" i="2"/>
  <c r="R40" i="2"/>
  <c r="P40" i="2"/>
  <c r="O40" i="2"/>
  <c r="E40" i="2"/>
  <c r="P37" i="2"/>
  <c r="O37" i="2"/>
  <c r="E37" i="2"/>
  <c r="E36" i="2"/>
  <c r="R32" i="2"/>
  <c r="P32" i="2"/>
  <c r="O32" i="2"/>
  <c r="O29" i="2"/>
  <c r="R29" i="2"/>
  <c r="Q29" i="2"/>
  <c r="P29" i="2"/>
  <c r="E29" i="2"/>
  <c r="P23" i="2"/>
  <c r="O23" i="2"/>
  <c r="E23" i="2"/>
  <c r="P20" i="2"/>
  <c r="O20" i="2"/>
  <c r="Q16" i="2"/>
  <c r="R16" i="2"/>
  <c r="P16" i="2"/>
  <c r="O16" i="2"/>
  <c r="D16" i="2"/>
  <c r="E16" i="2"/>
  <c r="Q12" i="2"/>
  <c r="Q10" i="2"/>
  <c r="Q3" i="2"/>
  <c r="R3" i="2"/>
  <c r="P3" i="2"/>
  <c r="O3" i="2"/>
  <c r="E3" i="2"/>
</calcChain>
</file>

<file path=xl/sharedStrings.xml><?xml version="1.0" encoding="utf-8"?>
<sst xmlns="http://schemas.openxmlformats.org/spreadsheetml/2006/main" count="1310" uniqueCount="208">
  <si>
    <t>Location</t>
    <phoneticPr fontId="1" type="noConversion"/>
  </si>
  <si>
    <t>Latitude</t>
    <phoneticPr fontId="1" type="noConversion"/>
  </si>
  <si>
    <t>Material</t>
    <phoneticPr fontId="1" type="noConversion"/>
  </si>
  <si>
    <t>std</t>
    <phoneticPr fontId="1" type="noConversion"/>
  </si>
  <si>
    <t>Agrigan, Mariana</t>
    <phoneticPr fontId="1" type="noConversion"/>
  </si>
  <si>
    <t>Ol-host inclusion</t>
    <phoneticPr fontId="1" type="noConversion"/>
  </si>
  <si>
    <t>μ-XANES Fe</t>
    <phoneticPr fontId="1" type="noConversion"/>
  </si>
  <si>
    <t>Guguan, Mariana</t>
    <phoneticPr fontId="1" type="noConversion"/>
  </si>
  <si>
    <t>Sarigan, Mariana</t>
    <phoneticPr fontId="1" type="noConversion"/>
  </si>
  <si>
    <t>Pagan, Mariana</t>
    <phoneticPr fontId="1" type="noConversion"/>
  </si>
  <si>
    <t>Alamagan, Mariana</t>
    <phoneticPr fontId="1" type="noConversion"/>
  </si>
  <si>
    <t>Aboa, New Hebrides</t>
    <phoneticPr fontId="1" type="noConversion"/>
  </si>
  <si>
    <t>BORG, Cascades</t>
    <phoneticPr fontId="1" type="noConversion"/>
  </si>
  <si>
    <t>BBL, Cascades</t>
    <phoneticPr fontId="1" type="noConversion"/>
  </si>
  <si>
    <t>BRM, Cascades</t>
    <phoneticPr fontId="1" type="noConversion"/>
  </si>
  <si>
    <t>BRVB, Cascades</t>
    <phoneticPr fontId="1" type="noConversion"/>
  </si>
  <si>
    <t>BPPC, Cascades</t>
    <phoneticPr fontId="1" type="noConversion"/>
  </si>
  <si>
    <t>BAS-44, Cascades</t>
    <phoneticPr fontId="1" type="noConversion"/>
  </si>
  <si>
    <t>Los Hornitos Cones, Southern Andes</t>
    <phoneticPr fontId="1" type="noConversion"/>
  </si>
  <si>
    <t>Augustine, Aleutians</t>
  </si>
  <si>
    <t>Fuego, Central American</t>
    <phoneticPr fontId="1" type="noConversion"/>
  </si>
  <si>
    <t>Lake Karymskoe, Kamchatka</t>
    <phoneticPr fontId="1" type="noConversion"/>
  </si>
  <si>
    <t>Mutnovsky, Kamchatka</t>
    <phoneticPr fontId="1" type="noConversion"/>
  </si>
  <si>
    <t>San Jose, Southern Andes</t>
    <phoneticPr fontId="1" type="noConversion"/>
  </si>
  <si>
    <t>Maipo, Southern Andes</t>
    <phoneticPr fontId="1" type="noConversion"/>
  </si>
  <si>
    <t>Los Hornitos, Southern Andes</t>
    <phoneticPr fontId="1" type="noConversion"/>
  </si>
  <si>
    <t>Antuco, Southern Andes</t>
    <phoneticPr fontId="1" type="noConversion"/>
  </si>
  <si>
    <t>Llaima, Southern Andes</t>
    <phoneticPr fontId="1" type="noConversion"/>
  </si>
  <si>
    <t>Villarrica, Southern Andes</t>
    <phoneticPr fontId="1" type="noConversion"/>
  </si>
  <si>
    <t>Glacier Peak, Cascades</t>
    <phoneticPr fontId="1" type="noConversion"/>
  </si>
  <si>
    <t>S-species</t>
    <phoneticPr fontId="1" type="noConversion"/>
  </si>
  <si>
    <t>Mount Baker, Cascades</t>
    <phoneticPr fontId="1" type="noConversion"/>
  </si>
  <si>
    <t>Mount Meager, Cascades</t>
    <phoneticPr fontId="1" type="noConversion"/>
  </si>
  <si>
    <t>Kawah Ijen, Sunda</t>
    <phoneticPr fontId="1" type="noConversion"/>
  </si>
  <si>
    <t>Krakatau, Sunda</t>
    <phoneticPr fontId="1" type="noConversion"/>
  </si>
  <si>
    <t>Guntur, Sunda</t>
    <phoneticPr fontId="1" type="noConversion"/>
  </si>
  <si>
    <t>Batur, Sunda</t>
    <phoneticPr fontId="1" type="noConversion"/>
  </si>
  <si>
    <t>Boleng, Sunda</t>
    <phoneticPr fontId="1" type="noConversion"/>
  </si>
  <si>
    <t>Augustine, Aleutians</t>
    <phoneticPr fontId="1" type="noConversion"/>
  </si>
  <si>
    <t>Emmons, Aleutians</t>
    <phoneticPr fontId="1" type="noConversion"/>
  </si>
  <si>
    <t>Shishaldin, Aleutians</t>
    <phoneticPr fontId="1" type="noConversion"/>
  </si>
  <si>
    <t>Akutan, Aleutians</t>
    <phoneticPr fontId="1" type="noConversion"/>
  </si>
  <si>
    <t>Seguam, Aleutians</t>
    <phoneticPr fontId="1" type="noConversion"/>
  </si>
  <si>
    <t>Korovin, Aleutians</t>
    <phoneticPr fontId="1" type="noConversion"/>
  </si>
  <si>
    <t>Oshima, Izu-Bonin</t>
    <phoneticPr fontId="1" type="noConversion"/>
  </si>
  <si>
    <t>Dredge, Izu-Bonin</t>
    <phoneticPr fontId="1" type="noConversion"/>
  </si>
  <si>
    <t>Puñalica, Northern Andes</t>
    <phoneticPr fontId="1" type="noConversion"/>
  </si>
  <si>
    <t>Sangay, Northern Andes</t>
    <phoneticPr fontId="1" type="noConversion"/>
  </si>
  <si>
    <t>Reference</t>
    <phoneticPr fontId="1" type="noConversion"/>
  </si>
  <si>
    <t>Ave. Latitude (1)</t>
    <phoneticPr fontId="1" type="noConversion"/>
  </si>
  <si>
    <t>Ave. Latitude (2)</t>
    <phoneticPr fontId="1" type="noConversion"/>
  </si>
  <si>
    <r>
      <rPr>
        <b/>
        <sz val="12"/>
        <color theme="0"/>
        <rFont val="Symbol"/>
        <family val="1"/>
        <charset val="2"/>
      </rPr>
      <t>D</t>
    </r>
    <r>
      <rPr>
        <b/>
        <sz val="12"/>
        <color theme="0"/>
        <rFont val="Times New Roman"/>
        <family val="1"/>
      </rPr>
      <t>FMQ</t>
    </r>
    <phoneticPr fontId="1" type="noConversion"/>
  </si>
  <si>
    <t>Kelley &amp; Cottrell (2012)</t>
    <phoneticPr fontId="1" type="noConversion"/>
  </si>
  <si>
    <t>Brounce et al. (2014)</t>
    <phoneticPr fontId="1" type="noConversion"/>
  </si>
  <si>
    <t>Kelley &amp; Cottrell (2009)</t>
    <phoneticPr fontId="1" type="noConversion"/>
  </si>
  <si>
    <t>Gaborieau et al. (2020)</t>
    <phoneticPr fontId="1" type="noConversion"/>
  </si>
  <si>
    <t>Muth &amp; Wallace (2021)</t>
    <phoneticPr fontId="1" type="noConversion"/>
  </si>
  <si>
    <t>Tassara et al. (2020)</t>
    <phoneticPr fontId="1" type="noConversion"/>
  </si>
  <si>
    <t>Venugopal et al. (2020)</t>
    <phoneticPr fontId="1" type="noConversion"/>
  </si>
  <si>
    <t>Vigouroux et al. (2012)</t>
    <phoneticPr fontId="1" type="noConversion"/>
  </si>
  <si>
    <t>de Hoog et al. (2001)</t>
    <phoneticPr fontId="1" type="noConversion"/>
  </si>
  <si>
    <t>Zimmer et al. (2010)</t>
    <phoneticPr fontId="1" type="noConversion"/>
  </si>
  <si>
    <t>Ikehata et al. (2010)</t>
    <phoneticPr fontId="1" type="noConversion"/>
  </si>
  <si>
    <t>Rowe et al. (2007)</t>
    <phoneticPr fontId="1" type="noConversion"/>
  </si>
  <si>
    <t>Tobelko et al. (2019)</t>
    <phoneticPr fontId="1" type="noConversion"/>
  </si>
  <si>
    <t>Lloyd et al. (2013)</t>
    <phoneticPr fontId="1" type="noConversion"/>
  </si>
  <si>
    <t>Shishkina et al. (2018)</t>
    <phoneticPr fontId="1" type="noConversion"/>
  </si>
  <si>
    <t>Grondahl &amp; Zajacz (2022)</t>
    <phoneticPr fontId="1" type="noConversion"/>
  </si>
  <si>
    <t>Ol-melt V partitioning||</t>
    <phoneticPr fontId="1" type="noConversion"/>
  </si>
  <si>
    <t>||The presented data are average values of recalculated results based on two differemt empirical equations (Canil. 2002; Shishkina et al., 2018).</t>
    <phoneticPr fontId="1" type="noConversion"/>
  </si>
  <si>
    <t>References:</t>
    <phoneticPr fontId="1" type="noConversion"/>
  </si>
  <si>
    <t>Methods</t>
    <phoneticPr fontId="1" type="noConversion"/>
  </si>
  <si>
    <r>
      <t xml:space="preserve">Ave. </t>
    </r>
    <r>
      <rPr>
        <b/>
        <sz val="12"/>
        <color theme="0"/>
        <rFont val="Symbol"/>
        <family val="1"/>
        <charset val="2"/>
      </rPr>
      <t>D</t>
    </r>
    <r>
      <rPr>
        <b/>
        <sz val="12"/>
        <color theme="0"/>
        <rFont val="Times New Roman"/>
        <family val="1"/>
      </rPr>
      <t>FMQ (1)</t>
    </r>
    <phoneticPr fontId="1" type="noConversion"/>
  </si>
  <si>
    <r>
      <t xml:space="preserve">Ave. </t>
    </r>
    <r>
      <rPr>
        <b/>
        <sz val="12"/>
        <color theme="0"/>
        <rFont val="Symbol"/>
        <family val="1"/>
        <charset val="2"/>
      </rPr>
      <t>D</t>
    </r>
    <r>
      <rPr>
        <b/>
        <sz val="12"/>
        <color theme="0"/>
        <rFont val="Times New Roman"/>
        <family val="1"/>
      </rPr>
      <t>FMQ (2)</t>
    </r>
    <phoneticPr fontId="1" type="noConversion"/>
  </si>
  <si>
    <r>
      <t xml:space="preserve">Ave. </t>
    </r>
    <r>
      <rPr>
        <sz val="12"/>
        <color rgb="FF2E2E2E"/>
        <rFont val="Symbol"/>
        <family val="1"/>
        <charset val="2"/>
      </rPr>
      <t>D</t>
    </r>
    <r>
      <rPr>
        <sz val="12"/>
        <color rgb="FF2E2E2E"/>
        <rFont val="Times New Roman"/>
        <family val="1"/>
      </rPr>
      <t xml:space="preserve">FMQ (1) is average value of all measured/calculated </t>
    </r>
    <r>
      <rPr>
        <sz val="12"/>
        <color rgb="FF2E2E2E"/>
        <rFont val="Symbol"/>
        <family val="1"/>
        <charset val="2"/>
      </rPr>
      <t>D</t>
    </r>
    <r>
      <rPr>
        <sz val="12"/>
        <color rgb="FF2E2E2E"/>
        <rFont val="Times New Roman"/>
        <family val="1"/>
      </rPr>
      <t xml:space="preserve">FMQ values in an arc segment. Ave. </t>
    </r>
    <r>
      <rPr>
        <sz val="12"/>
        <color rgb="FF2E2E2E"/>
        <rFont val="Symbol"/>
        <family val="1"/>
        <charset val="2"/>
      </rPr>
      <t>D</t>
    </r>
    <r>
      <rPr>
        <sz val="12"/>
        <color rgb="FF2E2E2E"/>
        <rFont val="Times New Roman"/>
        <family val="1"/>
      </rPr>
      <t xml:space="preserve">FMQ (2) is average </t>
    </r>
    <r>
      <rPr>
        <sz val="12"/>
        <color rgb="FF2E2E2E"/>
        <rFont val="Symbol"/>
        <family val="1"/>
        <charset val="2"/>
      </rPr>
      <t>D</t>
    </r>
    <r>
      <rPr>
        <sz val="12"/>
        <color rgb="FF2E2E2E"/>
        <rFont val="Times New Roman"/>
        <family val="1"/>
      </rPr>
      <t xml:space="preserve">FMQ of different volcanos in an arc segment. Ave. </t>
    </r>
    <r>
      <rPr>
        <sz val="12"/>
        <color rgb="FF2E2E2E"/>
        <rFont val="Symbol"/>
        <family val="1"/>
        <charset val="2"/>
      </rPr>
      <t>D</t>
    </r>
    <r>
      <rPr>
        <sz val="12"/>
        <color rgb="FF2E2E2E"/>
        <rFont val="Times New Roman"/>
        <family val="1"/>
      </rPr>
      <t xml:space="preserve">FMQ (3) is average value of Ave. </t>
    </r>
    <r>
      <rPr>
        <sz val="12"/>
        <color rgb="FF2E2E2E"/>
        <rFont val="Symbol"/>
        <family val="1"/>
        <charset val="2"/>
      </rPr>
      <t>D</t>
    </r>
    <r>
      <rPr>
        <sz val="12"/>
        <color rgb="FF2E2E2E"/>
        <rFont val="Times New Roman"/>
        <family val="1"/>
      </rPr>
      <t>FMQ (2) in an arc segment.</t>
    </r>
    <phoneticPr fontId="1" type="noConversion"/>
  </si>
  <si>
    <t>Ave. Latitude (1) is average latitude of different volcanos in an arc segment. Ave. Latitude (2) is average values of Ave. Latitude (1) in an arc segment.</t>
    <phoneticPr fontId="1" type="noConversion"/>
  </si>
  <si>
    <t>Longitude</t>
    <phoneticPr fontId="1" type="noConversion"/>
  </si>
  <si>
    <r>
      <t xml:space="preserve">Brounce, M. N., Kelley, K. A. &amp; Cottrell, E. Variations in Fe3+/∑Fe of Mariana Arc Basalts and Mantle Wedge fO2. </t>
    </r>
    <r>
      <rPr>
        <i/>
        <sz val="12"/>
        <color theme="1"/>
        <rFont val="Times New Roman"/>
        <family val="1"/>
      </rPr>
      <t>Journal of Petrology</t>
    </r>
    <r>
      <rPr>
        <sz val="12"/>
        <color theme="1"/>
        <rFont val="Times New Roman"/>
        <family val="1"/>
      </rPr>
      <t xml:space="preserve"> 55, 2513–2536 (2014).</t>
    </r>
    <phoneticPr fontId="1" type="noConversion"/>
  </si>
  <si>
    <r>
      <t xml:space="preserve">Gaborieau, M.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Determination of Fe3+/ΣFe of olivine-hosted melt inclusions using Mössbauer and XANES spectroscopy.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547, 119646 (2020).</t>
    </r>
    <phoneticPr fontId="1" type="noConversion"/>
  </si>
  <si>
    <r>
      <t xml:space="preserve">Grondahl, C. &amp; Zajacz, Z. Sulfur and chlorine budgets control the ore fertility of arc magmas. </t>
    </r>
    <r>
      <rPr>
        <i/>
        <sz val="12"/>
        <color theme="1"/>
        <rFont val="Times New Roman"/>
        <family val="1"/>
      </rPr>
      <t>Nat Commun</t>
    </r>
    <r>
      <rPr>
        <sz val="12"/>
        <color theme="1"/>
        <rFont val="Times New Roman"/>
        <family val="1"/>
      </rPr>
      <t xml:space="preserve"> 13, 4218 (2022).</t>
    </r>
    <phoneticPr fontId="1" type="noConversion"/>
  </si>
  <si>
    <r>
      <t xml:space="preserve">Gurenko, A. A., Belousov, A. B., Trumbull, R. B. &amp; Sobolev, A. V. Explosive basaltic volcanism of the Chikurachki Volcano (Kurile arc, Russia): Insights on pre-eruptive magmatic conditions and volatile budget revealed from phenocryst-hosted melt inclusions and groundmass glasses. </t>
    </r>
    <r>
      <rPr>
        <i/>
        <sz val="12"/>
        <color theme="1"/>
        <rFont val="Times New Roman"/>
        <family val="1"/>
      </rPr>
      <t>Journal of Volcanology and Geothermal Research</t>
    </r>
    <r>
      <rPr>
        <sz val="12"/>
        <color theme="1"/>
        <rFont val="Times New Roman"/>
        <family val="1"/>
      </rPr>
      <t xml:space="preserve"> 147, 203–232 (2005).</t>
    </r>
    <phoneticPr fontId="1" type="noConversion"/>
  </si>
  <si>
    <r>
      <t xml:space="preserve">de Hoog, J. C. M., Taylor, B. E. &amp; van Bergen, M. J. Sulfur isotope systematics of basaltic lavas from Indonesia: implications for the sulfur cycle in subduction zones.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189, 237–252 (2001).</t>
    </r>
    <phoneticPr fontId="1" type="noConversion"/>
  </si>
  <si>
    <r>
      <t xml:space="preserve">de Hoog, J. C. M., Hattori, K. H. &amp; Hoblitt, R. P. Oxidized sulfur-rich mafic magma at Mount Pinatubo, Philippines. </t>
    </r>
    <r>
      <rPr>
        <i/>
        <sz val="12"/>
        <color theme="1"/>
        <rFont val="Times New Roman"/>
        <family val="1"/>
      </rPr>
      <t>Contrib Mineral Petrol</t>
    </r>
    <r>
      <rPr>
        <sz val="12"/>
        <color theme="1"/>
        <rFont val="Times New Roman"/>
        <family val="1"/>
      </rPr>
      <t xml:space="preserve"> 146, 750–761 (2004).</t>
    </r>
    <phoneticPr fontId="1" type="noConversion"/>
  </si>
  <si>
    <r>
      <t xml:space="preserve">Ikehata, K., Yasuda, A. &amp; Notsu, K. The geochemistry of volatile species in melt inclusions and sulfide minerals from Izu-Oshima volcano, Japan. </t>
    </r>
    <r>
      <rPr>
        <i/>
        <sz val="12"/>
        <color theme="1"/>
        <rFont val="Times New Roman"/>
        <family val="1"/>
      </rPr>
      <t>Miner Petrol</t>
    </r>
    <r>
      <rPr>
        <sz val="12"/>
        <color theme="1"/>
        <rFont val="Times New Roman"/>
        <family val="1"/>
      </rPr>
      <t xml:space="preserve"> 99, 143–152 (2010).</t>
    </r>
    <phoneticPr fontId="1" type="noConversion"/>
  </si>
  <si>
    <r>
      <t xml:space="preserve">Jugo, P. J., Luth, R. W. &amp; Richards, J. P. Experimental data on the speciation of sulfur as a function of oxygen fugacity in basaltic melts.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69, 497–503 (2005).</t>
    </r>
    <phoneticPr fontId="1" type="noConversion"/>
  </si>
  <si>
    <r>
      <t xml:space="preserve">Kelley, K. A. &amp; Cottrell, E. Water and the Oxidation State of Subduction Zone Magmas. </t>
    </r>
    <r>
      <rPr>
        <i/>
        <sz val="12"/>
        <color theme="1"/>
        <rFont val="Times New Roman"/>
        <family val="1"/>
      </rPr>
      <t>Science</t>
    </r>
    <r>
      <rPr>
        <sz val="12"/>
        <color theme="1"/>
        <rFont val="Times New Roman"/>
        <family val="1"/>
      </rPr>
      <t xml:space="preserve"> 325, 605–607 (2009).</t>
    </r>
    <phoneticPr fontId="1" type="noConversion"/>
  </si>
  <si>
    <r>
      <t xml:space="preserve">Kelley, K. A. &amp; Cottrell, E. The influence of magmatic differentiation on the oxidation state of Fe in a basaltic arc magma.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329–330, 109–121 (2012).</t>
    </r>
    <phoneticPr fontId="1" type="noConversion"/>
  </si>
  <si>
    <r>
      <t xml:space="preserve">Lloyd, A. S., Plank, T., Ruprecht, P., Hauri, E. H. &amp; Rose, W. Volatile loss from melt inclusions in pyroclasts of differing sizes. </t>
    </r>
    <r>
      <rPr>
        <i/>
        <sz val="12"/>
        <color theme="1"/>
        <rFont val="Times New Roman"/>
        <family val="1"/>
      </rPr>
      <t>Contrib Mineral Petrol</t>
    </r>
    <r>
      <rPr>
        <sz val="12"/>
        <color theme="1"/>
        <rFont val="Times New Roman"/>
        <family val="1"/>
      </rPr>
      <t xml:space="preserve"> 165, 129–153 (2013).</t>
    </r>
    <phoneticPr fontId="1" type="noConversion"/>
  </si>
  <si>
    <r>
      <t xml:space="preserve">Muth, M. J. &amp; Wallace, P. J. Slab-derived sulfate generates oxidized basaltic magmas in the southern Cascade arc (California, USA). </t>
    </r>
    <r>
      <rPr>
        <i/>
        <sz val="12"/>
        <color theme="1"/>
        <rFont val="Times New Roman"/>
        <family val="1"/>
      </rPr>
      <t>Geology</t>
    </r>
    <r>
      <rPr>
        <sz val="12"/>
        <color theme="1"/>
        <rFont val="Times New Roman"/>
        <family val="1"/>
      </rPr>
      <t xml:space="preserve"> 49, 1177–1181 (2021).</t>
    </r>
    <phoneticPr fontId="1" type="noConversion"/>
  </si>
  <si>
    <r>
      <t xml:space="preserve">Nekrylov, N.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Chromium spinel in Late Quaternary volcanic rocks from Kamchatka: Implications for spatial compositional variability of subarc mantle and its oxidation state. </t>
    </r>
    <r>
      <rPr>
        <i/>
        <sz val="12"/>
        <color theme="1"/>
        <rFont val="Times New Roman"/>
        <family val="1"/>
      </rPr>
      <t>Lithos</t>
    </r>
    <r>
      <rPr>
        <sz val="12"/>
        <color theme="1"/>
        <rFont val="Times New Roman"/>
        <family val="1"/>
      </rPr>
      <t xml:space="preserve"> 322, 212–224 (2018).</t>
    </r>
    <phoneticPr fontId="1" type="noConversion"/>
  </si>
  <si>
    <r>
      <t xml:space="preserve">Rowe, M. C., Kent, A. J. R. &amp; Nielsen, R. L. Determination of sulfur speciation and oxidation state of olivine hosted melt inclusions.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236, 303–322 (2007).</t>
    </r>
    <phoneticPr fontId="1" type="noConversion"/>
  </si>
  <si>
    <r>
      <t xml:space="preserve">Shishkina, T. A.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Experimental calibration and implications of olivine-melt vanadium oxybarometry for hydrous basaltic arc magmas. </t>
    </r>
    <r>
      <rPr>
        <i/>
        <sz val="12"/>
        <color theme="1"/>
        <rFont val="Times New Roman"/>
        <family val="1"/>
      </rPr>
      <t>American Mineralogist</t>
    </r>
    <r>
      <rPr>
        <sz val="12"/>
        <color theme="1"/>
        <rFont val="Times New Roman"/>
        <family val="1"/>
      </rPr>
      <t xml:space="preserve"> 103, 369–383 (2018).</t>
    </r>
    <phoneticPr fontId="1" type="noConversion"/>
  </si>
  <si>
    <r>
      <t xml:space="preserve">Tassara, S.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Post-melting oxidation of highly primitive basalts from the southern Andes.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273, 291–312 (2020).</t>
    </r>
    <phoneticPr fontId="1" type="noConversion"/>
  </si>
  <si>
    <r>
      <t xml:space="preserve">Tobelko, D. P., Portnyagin, M. V., Krasheninnikov, S. P., Grib, E. N. &amp; Plechov, P. Yu. Compositions and Formation Conditions of Primitive Magmas of the Karymsky Volcanic Center, Kamchatka: Evidence from Melt Inclusions and Trace-Element Thermobarometry. </t>
    </r>
    <r>
      <rPr>
        <i/>
        <sz val="12"/>
        <color theme="1"/>
        <rFont val="Times New Roman"/>
        <family val="1"/>
      </rPr>
      <t>Petrology</t>
    </r>
    <r>
      <rPr>
        <sz val="12"/>
        <color theme="1"/>
        <rFont val="Times New Roman"/>
        <family val="1"/>
      </rPr>
      <t xml:space="preserve"> 27, 243–264 (2019).</t>
    </r>
    <phoneticPr fontId="1" type="noConversion"/>
  </si>
  <si>
    <r>
      <t xml:space="preserve">Venugopal, S.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Two distinct mantle sources beneath the Garibaldi Volcanic Belt: Insight from olivine-hosted melt inclusions.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532, 119346 (2020).</t>
    </r>
    <phoneticPr fontId="1" type="noConversion"/>
  </si>
  <si>
    <r>
      <t xml:space="preserve">Vigouroux, N.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The sources of volatile and fluid-mobile elements in the Sunda arc: A melt inclusion study from Kawah Ijen and Tambora volcanoes, Indonesia. </t>
    </r>
    <r>
      <rPr>
        <i/>
        <sz val="12"/>
        <color theme="1"/>
        <rFont val="Times New Roman"/>
        <family val="1"/>
      </rPr>
      <t>Geochemistry, Geophysics, Geosystems</t>
    </r>
    <r>
      <rPr>
        <sz val="12"/>
        <color theme="1"/>
        <rFont val="Times New Roman"/>
        <family val="1"/>
      </rPr>
      <t xml:space="preserve"> 13, (2012).</t>
    </r>
    <phoneticPr fontId="1" type="noConversion"/>
  </si>
  <si>
    <r>
      <t xml:space="preserve">Zimmer, M. M.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The Role of Water in Generating the Calc-alkaline Trend: New Volatile Data for Aleutian Magmas and a New Tholeiitic Index. </t>
    </r>
    <r>
      <rPr>
        <i/>
        <sz val="12"/>
        <color theme="1"/>
        <rFont val="Times New Roman"/>
        <family val="1"/>
      </rPr>
      <t>Journal of Petrology</t>
    </r>
    <r>
      <rPr>
        <sz val="12"/>
        <color theme="1"/>
        <rFont val="Times New Roman"/>
        <family val="1"/>
      </rPr>
      <t xml:space="preserve"> 51, 2411–2444 (2010).</t>
    </r>
    <phoneticPr fontId="1" type="noConversion"/>
  </si>
  <si>
    <t>81 (90)</t>
    <phoneticPr fontId="1" type="noConversion"/>
  </si>
  <si>
    <t>5.19 (12.7)</t>
    <phoneticPr fontId="1" type="noConversion"/>
  </si>
  <si>
    <t>5.27 (12.9)</t>
    <phoneticPr fontId="1" type="noConversion"/>
  </si>
  <si>
    <t>4.59 (11.52)</t>
    <phoneticPr fontId="1" type="noConversion"/>
  </si>
  <si>
    <t>4.62 (12.12)</t>
    <phoneticPr fontId="1" type="noConversion"/>
  </si>
  <si>
    <t>5.24 (12.75)</t>
    <phoneticPr fontId="1" type="noConversion"/>
  </si>
  <si>
    <t>5.36 (13.82)</t>
    <phoneticPr fontId="1" type="noConversion"/>
  </si>
  <si>
    <t>0.27 (0.21)</t>
    <phoneticPr fontId="1" type="noConversion"/>
  </si>
  <si>
    <t>0.24 (0.18)</t>
    <phoneticPr fontId="1" type="noConversion"/>
  </si>
  <si>
    <t>0.24 (0.19)</t>
    <phoneticPr fontId="1" type="noConversion"/>
  </si>
  <si>
    <t>0.23 (0.18)</t>
    <phoneticPr fontId="1" type="noConversion"/>
  </si>
  <si>
    <t>0.28 (0.22)</t>
    <phoneticPr fontId="1" type="noConversion"/>
  </si>
  <si>
    <t>0.24 (0.22)</t>
    <phoneticPr fontId="1" type="noConversion"/>
  </si>
  <si>
    <t>0.25 (0.24)</t>
    <phoneticPr fontId="1" type="noConversion"/>
  </si>
  <si>
    <t>0.22 (0.19)</t>
    <phoneticPr fontId="1" type="noConversion"/>
  </si>
  <si>
    <t>0.25 (0.18)</t>
    <phoneticPr fontId="1" type="noConversion"/>
  </si>
  <si>
    <t>5.44 (13.18)</t>
    <phoneticPr fontId="1" type="noConversion"/>
  </si>
  <si>
    <t>6.40 (10.93)</t>
    <phoneticPr fontId="1" type="noConversion"/>
  </si>
  <si>
    <t>6.21 (10.44)</t>
    <phoneticPr fontId="1" type="noConversion"/>
  </si>
  <si>
    <t>4.75 (10.09)</t>
    <phoneticPr fontId="1" type="noConversion"/>
  </si>
  <si>
    <t>4.12 (13.43)</t>
    <phoneticPr fontId="1" type="noConversion"/>
  </si>
  <si>
    <t>0.3 (0.23)</t>
    <phoneticPr fontId="1" type="noConversion"/>
  </si>
  <si>
    <t>0.23 (0.17)</t>
    <phoneticPr fontId="1" type="noConversion"/>
  </si>
  <si>
    <t>4.43 (11.20)</t>
    <phoneticPr fontId="1" type="noConversion"/>
  </si>
  <si>
    <t>4.35 (10.21)</t>
    <phoneticPr fontId="1" type="noConversion"/>
  </si>
  <si>
    <t>5.37 (16.64)</t>
    <phoneticPr fontId="1" type="noConversion"/>
  </si>
  <si>
    <t>8.00 (11.01)</t>
    <phoneticPr fontId="1" type="noConversion"/>
  </si>
  <si>
    <t>7.45 (14.40)</t>
    <phoneticPr fontId="1" type="noConversion"/>
  </si>
  <si>
    <t>7.21 (10.62)</t>
    <phoneticPr fontId="1" type="noConversion"/>
  </si>
  <si>
    <t>7.56 (14.68)</t>
    <phoneticPr fontId="1" type="noConversion"/>
  </si>
  <si>
    <t>6.82 (10.08)</t>
    <phoneticPr fontId="1" type="noConversion"/>
  </si>
  <si>
    <t>6.67 (8.47)</t>
    <phoneticPr fontId="1" type="noConversion"/>
  </si>
  <si>
    <t>0.30 (0.28)</t>
    <phoneticPr fontId="1" type="noConversion"/>
  </si>
  <si>
    <t>0.36 (0.24)</t>
    <phoneticPr fontId="1" type="noConversion"/>
  </si>
  <si>
    <t>0.32 (0.26)</t>
    <phoneticPr fontId="1" type="noConversion"/>
  </si>
  <si>
    <t>0.28 (0.23)</t>
    <phoneticPr fontId="1" type="noConversion"/>
  </si>
  <si>
    <t>7.15 (7.48)</t>
    <phoneticPr fontId="1" type="noConversion"/>
  </si>
  <si>
    <t>0.31 (0.28)</t>
    <phoneticPr fontId="1" type="noConversion"/>
  </si>
  <si>
    <t>0.32 (0.32)</t>
    <phoneticPr fontId="1" type="noConversion"/>
  </si>
  <si>
    <t>0.29 (0.27)</t>
    <phoneticPr fontId="1" type="noConversion"/>
  </si>
  <si>
    <t>Gaborieau et al. (2020)</t>
  </si>
  <si>
    <t>82 (90)</t>
    <phoneticPr fontId="1" type="noConversion"/>
  </si>
  <si>
    <t>78 (90)</t>
    <phoneticPr fontId="1" type="noConversion"/>
  </si>
  <si>
    <t>83 (90)</t>
    <phoneticPr fontId="1" type="noConversion"/>
  </si>
  <si>
    <t>84 (90)</t>
    <phoneticPr fontId="1" type="noConversion"/>
  </si>
  <si>
    <t>89 (90)</t>
    <phoneticPr fontId="1" type="noConversion"/>
  </si>
  <si>
    <t>80 (90)</t>
    <phoneticPr fontId="1" type="noConversion"/>
  </si>
  <si>
    <t>87 (90)</t>
    <phoneticPr fontId="1" type="noConversion"/>
  </si>
  <si>
    <t>79 (90)</t>
    <phoneticPr fontId="1" type="noConversion"/>
  </si>
  <si>
    <t>90 (90)</t>
    <phoneticPr fontId="1" type="noConversion"/>
  </si>
  <si>
    <t>91 (90)</t>
    <phoneticPr fontId="1" type="noConversion"/>
  </si>
  <si>
    <t>88 (88)</t>
    <phoneticPr fontId="1" type="noConversion"/>
  </si>
  <si>
    <t>85 (84)</t>
    <phoneticPr fontId="1" type="noConversion"/>
  </si>
  <si>
    <t>86 (87)</t>
    <phoneticPr fontId="1" type="noConversion"/>
  </si>
  <si>
    <t>6.07 (12.01)</t>
    <phoneticPr fontId="1" type="noConversion"/>
  </si>
  <si>
    <t>6.53 (14.09)</t>
    <phoneticPr fontId="1" type="noConversion"/>
  </si>
  <si>
    <t>4.6 (9.25)</t>
    <phoneticPr fontId="1" type="noConversion"/>
  </si>
  <si>
    <t>6.64 (13.35)</t>
    <phoneticPr fontId="1" type="noConversion"/>
  </si>
  <si>
    <t>6.96 (11.10)</t>
    <phoneticPr fontId="1" type="noConversion"/>
  </si>
  <si>
    <t>7.52 (12.44)</t>
    <phoneticPr fontId="1" type="noConversion"/>
  </si>
  <si>
    <t>2.43 (5.70)</t>
    <phoneticPr fontId="1" type="noConversion"/>
  </si>
  <si>
    <t>2.01 (4.69)</t>
    <phoneticPr fontId="1" type="noConversion"/>
  </si>
  <si>
    <t>3.31 (4.98)</t>
    <phoneticPr fontId="1" type="noConversion"/>
  </si>
  <si>
    <t>2.00 (4.07)</t>
    <phoneticPr fontId="1" type="noConversion"/>
  </si>
  <si>
    <t>3.89 (6.11)</t>
    <phoneticPr fontId="1" type="noConversion"/>
  </si>
  <si>
    <t>3.98 (6.01)</t>
    <phoneticPr fontId="1" type="noConversion"/>
  </si>
  <si>
    <t>4.20 (4.90)</t>
    <phoneticPr fontId="1" type="noConversion"/>
  </si>
  <si>
    <t>5.80 (5.84)</t>
    <phoneticPr fontId="1" type="noConversion"/>
  </si>
  <si>
    <t>4.10 (5.74)</t>
    <phoneticPr fontId="1" type="noConversion"/>
  </si>
  <si>
    <t>4.60 (5.17)</t>
    <phoneticPr fontId="1" type="noConversion"/>
  </si>
  <si>
    <t>6.18 (6.18)</t>
    <phoneticPr fontId="1" type="noConversion"/>
  </si>
  <si>
    <t>5.54 (5.88)</t>
    <phoneticPr fontId="1" type="noConversion"/>
  </si>
  <si>
    <t>5.29 (6.90)</t>
    <phoneticPr fontId="1" type="noConversion"/>
  </si>
  <si>
    <t>6.28 (5.98)</t>
    <phoneticPr fontId="1" type="noConversion"/>
  </si>
  <si>
    <t>5.66 (6.03)</t>
    <phoneticPr fontId="1" type="noConversion"/>
  </si>
  <si>
    <t>Kelley &amp; Cottrell (2012)</t>
  </si>
  <si>
    <t>Lassen Peak, Cascadia</t>
    <phoneticPr fontId="1" type="noConversion"/>
  </si>
  <si>
    <t>Humphreys et al. (2022)</t>
    <phoneticPr fontId="1" type="noConversion"/>
  </si>
  <si>
    <r>
      <t>D</t>
    </r>
    <r>
      <rPr>
        <b/>
        <vertAlign val="subscript"/>
        <sz val="12"/>
        <color theme="0"/>
        <rFont val="Times New Roman"/>
        <family val="1"/>
      </rPr>
      <t>V-Ol</t>
    </r>
    <phoneticPr fontId="1" type="noConversion"/>
  </si>
  <si>
    <r>
      <rPr>
        <sz val="12"/>
        <color rgb="FF2E2E2E"/>
        <rFont val="Calibri"/>
        <family val="2"/>
      </rPr>
      <t>Δ</t>
    </r>
    <r>
      <rPr>
        <sz val="12"/>
        <color rgb="FF2E2E2E"/>
        <rFont val="Times New Roman"/>
        <family val="1"/>
      </rPr>
      <t>NNO=ΔFMQ-0.7 is used during the recalculation (Jugo et al., 2005).</t>
    </r>
    <phoneticPr fontId="1" type="noConversion"/>
  </si>
  <si>
    <t>MgO of MI (wt.%)*</t>
    <phoneticPr fontId="1" type="noConversion"/>
  </si>
  <si>
    <t>Fe3+/Fetot of MI*</t>
    <phoneticPr fontId="1" type="noConversion"/>
  </si>
  <si>
    <t>Fo of Ol*</t>
    <phoneticPr fontId="1" type="noConversion"/>
  </si>
  <si>
    <t>*The primary data are measured results and the data in bracket are those calculated to primary compositions or post-entrapment crystallization corrected values.</t>
    <phoneticPr fontId="1" type="noConversion"/>
  </si>
  <si>
    <t>S content of MI (wt.%)*</t>
    <phoneticPr fontId="1" type="noConversion"/>
  </si>
  <si>
    <r>
      <t>Size of MI (</t>
    </r>
    <r>
      <rPr>
        <b/>
        <sz val="12"/>
        <color theme="0"/>
        <rFont val="Symbol"/>
        <family val="1"/>
        <charset val="2"/>
      </rPr>
      <t>m</t>
    </r>
    <r>
      <rPr>
        <b/>
        <sz val="12"/>
        <color theme="0"/>
        <rFont val="Times New Roman"/>
        <family val="1"/>
      </rPr>
      <t>m)</t>
    </r>
    <phoneticPr fontId="1" type="noConversion"/>
  </si>
  <si>
    <t>—</t>
    <phoneticPr fontId="1" type="noConversion"/>
  </si>
  <si>
    <t>50~200</t>
    <phoneticPr fontId="1" type="noConversion"/>
  </si>
  <si>
    <t>50~300</t>
    <phoneticPr fontId="1" type="noConversion"/>
  </si>
  <si>
    <t>&gt;50</t>
    <phoneticPr fontId="1" type="noConversion"/>
  </si>
  <si>
    <t xml:space="preserve">15~40 </t>
    <phoneticPr fontId="1" type="noConversion"/>
  </si>
  <si>
    <t xml:space="preserve"> 60~230</t>
    <phoneticPr fontId="1" type="noConversion"/>
  </si>
  <si>
    <t>&lt;100</t>
    <phoneticPr fontId="1" type="noConversion"/>
  </si>
  <si>
    <t>10~200</t>
    <phoneticPr fontId="1" type="noConversion"/>
  </si>
  <si>
    <t>No</t>
    <phoneticPr fontId="1" type="noConversion"/>
  </si>
  <si>
    <t>Yes</t>
    <phoneticPr fontId="1" type="noConversion"/>
  </si>
  <si>
    <t>Homogenisation§</t>
    <phoneticPr fontId="1" type="noConversion"/>
  </si>
  <si>
    <t xml:space="preserve">§Most of melt inclusions were not re-homogenisized because there is no daughter crystals found within the inclusion and  no need for re-homogenisation. </t>
    <phoneticPr fontId="1" type="noConversion"/>
  </si>
  <si>
    <t>Narvaez et al. (2018)</t>
    <phoneticPr fontId="1" type="noConversion"/>
  </si>
  <si>
    <t>&gt;30</t>
    <phoneticPr fontId="1" type="noConversion"/>
  </si>
  <si>
    <t>~48</t>
    <phoneticPr fontId="1" type="noConversion"/>
  </si>
  <si>
    <t>~29</t>
    <phoneticPr fontId="1" type="noConversion"/>
  </si>
  <si>
    <t>~33</t>
    <phoneticPr fontId="1" type="noConversion"/>
  </si>
  <si>
    <t>Brounce. (2014); Humphreys et al. (2022)</t>
  </si>
  <si>
    <t>Brounce. (2014); Humphreys et al. (2022)</t>
    <phoneticPr fontId="1" type="noConversion"/>
  </si>
  <si>
    <t>Ave. DFMQ (3)</t>
    <phoneticPr fontId="1" type="noConversion"/>
  </si>
  <si>
    <r>
      <t>Supplementary Table 1. Compiled measured oxygen fucacity data (</t>
    </r>
    <r>
      <rPr>
        <b/>
        <sz val="12"/>
        <color theme="1"/>
        <rFont val="Symbol"/>
        <family val="1"/>
        <charset val="2"/>
      </rPr>
      <t>D</t>
    </r>
    <r>
      <rPr>
        <b/>
        <sz val="12"/>
        <color theme="1"/>
        <rFont val="Times New Roman"/>
        <family val="1"/>
      </rPr>
      <t>FMQ) of basaltic rocks in different arc segments.</t>
    </r>
    <phoneticPr fontId="1" type="noConversion"/>
  </si>
  <si>
    <r>
      <t xml:space="preserve">Canil, D. Vanadium in peridotites, mantle redox and tectonic environments: Archean to present.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195, 75–90 (2002).</t>
    </r>
    <phoneticPr fontId="1" type="noConversion"/>
  </si>
  <si>
    <r>
      <t xml:space="preserve">Humphreys, J., Brounce, M. &amp; Walowski, K. Diffusive equilibration of H2O and oxygen fugacity in natural olivine-hosted melt inclusions.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584</t>
    </r>
    <r>
      <rPr>
        <sz val="12"/>
        <color theme="1"/>
        <rFont val="Times New Roman"/>
        <family val="1"/>
      </rPr>
      <t>, 117409 (2022).</t>
    </r>
    <phoneticPr fontId="1" type="noConversion"/>
  </si>
  <si>
    <t>Brounce, M. N. A geochemical investigation of oxygen fugacity in the Marianas subduction factory. (University of Rhode Island, 2014).</t>
    <phoneticPr fontId="1" type="noConversion"/>
  </si>
  <si>
    <r>
      <t xml:space="preserve">Narvaez, D. F., Rose-Koga, E. F., Samaniego, P., Koga, K. T. &amp; Hidalgo, S. Constraining magma sources using primitive olivine-hosted melt inclusions from Puñalica and Sangay volcanoes (Ecuador). </t>
    </r>
    <r>
      <rPr>
        <i/>
        <sz val="12"/>
        <color theme="1"/>
        <rFont val="Times New Roman"/>
        <family val="1"/>
      </rPr>
      <t>Contrib Mineral Petrol</t>
    </r>
    <r>
      <rPr>
        <sz val="9"/>
        <color theme="1"/>
        <rFont val="Times New Roman"/>
        <family val="2"/>
        <charset val="134"/>
      </rPr>
      <t xml:space="preserve"> </t>
    </r>
    <r>
      <rPr>
        <b/>
        <sz val="12"/>
        <color theme="1"/>
        <rFont val="Times New Roman"/>
        <family val="1"/>
      </rPr>
      <t>173</t>
    </r>
    <r>
      <rPr>
        <sz val="9"/>
        <color theme="1"/>
        <rFont val="Times New Roman"/>
        <family val="2"/>
        <charset val="134"/>
      </rPr>
      <t>, 80 (2018).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</si>
</sst>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 * #,##0.00_ ;_ * \-#,##0.00_ ;_ * &quot;-&quot;??_ ;_ @_ "/>
    <numFmt numFmtId="177" formatCode="0.00_ "/>
    <numFmt numFmtId="178" formatCode="0.00_);[Red]\(0.00\)"/>
    <numFmt numFmtId="179" formatCode="0.000"/>
  </numFmts>
  <fonts count="19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b/>
      <sz val="12"/>
      <color theme="0"/>
      <name val="Times New Roman"/>
      <family val="1"/>
    </font>
    <font>
      <b/>
      <sz val="12"/>
      <color theme="0"/>
      <name val="Symbol"/>
      <family val="1"/>
      <charset val="2"/>
    </font>
    <font>
      <b/>
      <sz val="12"/>
      <color theme="0"/>
      <name val="Times New Roman"/>
      <family val="1"/>
      <charset val="2"/>
    </font>
    <font>
      <sz val="12"/>
      <color rgb="FF2E2E2E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2E2E2E"/>
      <name val="Symbol"/>
      <family val="1"/>
      <charset val="2"/>
    </font>
    <font>
      <b/>
      <sz val="12"/>
      <color theme="1"/>
      <name val="Times New Roman"/>
      <family val="2"/>
      <charset val="134"/>
    </font>
    <font>
      <b/>
      <sz val="12"/>
      <color theme="1"/>
      <name val="Symbol"/>
      <family val="1"/>
      <charset val="2"/>
    </font>
    <font>
      <sz val="12"/>
      <color theme="1"/>
      <name val="等线"/>
      <family val="2"/>
      <scheme val="minor"/>
    </font>
    <font>
      <sz val="12"/>
      <name val="Times New Roman"/>
      <family val="1"/>
    </font>
    <font>
      <sz val="10"/>
      <name val="Verdana"/>
      <family val="2"/>
    </font>
    <font>
      <sz val="12"/>
      <color rgb="FFFF0000"/>
      <name val="Times New Roman"/>
      <family val="1"/>
    </font>
    <font>
      <b/>
      <vertAlign val="subscript"/>
      <sz val="12"/>
      <color theme="0"/>
      <name val="Times New Roman"/>
      <family val="1"/>
    </font>
    <font>
      <sz val="12"/>
      <color rgb="FF2E2E2E"/>
      <name val="Calibri"/>
      <family val="2"/>
    </font>
    <font>
      <sz val="12"/>
      <color rgb="FF2E2E2E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2" fillId="0" borderId="0"/>
    <xf numFmtId="0" fontId="13" fillId="0" borderId="0"/>
    <xf numFmtId="0" fontId="14" fillId="0" borderId="0"/>
    <xf numFmtId="176" fontId="13" fillId="0" borderId="0" applyFont="0" applyFill="0" applyBorder="0" applyAlignment="0" applyProtection="0"/>
    <xf numFmtId="0" fontId="14" fillId="0" borderId="0"/>
    <xf numFmtId="9" fontId="13" fillId="0" borderId="0" applyFont="0" applyFill="0" applyBorder="0" applyAlignment="0" applyProtection="0"/>
  </cellStyleXfs>
  <cellXfs count="48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178" fontId="4" fillId="2" borderId="0" xfId="0" applyNumberFormat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78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2" fontId="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79" fontId="13" fillId="0" borderId="0" xfId="5" applyNumberFormat="1" applyFont="1" applyAlignment="1">
      <alignment horizontal="center"/>
    </xf>
    <xf numFmtId="179" fontId="13" fillId="0" borderId="1" xfId="5" applyNumberFormat="1" applyFont="1" applyBorder="1" applyAlignment="1">
      <alignment horizontal="center"/>
    </xf>
    <xf numFmtId="0" fontId="0" fillId="0" borderId="1" xfId="0" applyBorder="1">
      <alignment vertical="center"/>
    </xf>
    <xf numFmtId="179" fontId="5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2" fontId="1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7">
    <cellStyle name="Comma 2" xfId="4" xr:uid="{4A8DEA38-8F80-481D-9BDF-38A97A7BC04A}"/>
    <cellStyle name="Normal 10" xfId="2" xr:uid="{1EF29495-FC32-4746-B1D7-B56FC440CE77}"/>
    <cellStyle name="Normal 2" xfId="3" xr:uid="{65C004BE-2ACD-48AF-8986-44185B519431}"/>
    <cellStyle name="Normal 3" xfId="1" xr:uid="{FA692D10-5829-4D31-8195-278D03BA2003}"/>
    <cellStyle name="Normal_Final-ol-V-8Jul12.xls" xfId="5" xr:uid="{D8E3CA72-4B2A-4D20-8E76-9DCFBF023141}"/>
    <cellStyle name="Percent 2" xfId="6" xr:uid="{01DA2935-C9DD-4D1D-B577-69A4C090B6BA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0253F-E713-E74C-9EE4-343E15478105}">
  <dimension ref="A1:T264"/>
  <sheetViews>
    <sheetView tabSelected="1" topLeftCell="A227" zoomScale="66" zoomScaleNormal="85" workbookViewId="0">
      <selection sqref="A1:XFD1048576"/>
    </sheetView>
  </sheetViews>
  <sheetFormatPr baseColWidth="10" defaultRowHeight="12"/>
  <cols>
    <col min="20" max="20" width="11" style="47"/>
  </cols>
  <sheetData>
    <row r="1" spans="1:20" ht="16">
      <c r="A1" s="15" t="s">
        <v>203</v>
      </c>
      <c r="B1" s="1"/>
      <c r="C1" s="1"/>
      <c r="D1" s="1"/>
      <c r="E1" s="1"/>
      <c r="N1" s="6"/>
      <c r="O1" s="6"/>
      <c r="P1" s="6"/>
      <c r="Q1" s="6"/>
      <c r="R1" s="6"/>
      <c r="T1" s="43"/>
    </row>
    <row r="2" spans="1:20" ht="18">
      <c r="A2" s="2" t="s">
        <v>0</v>
      </c>
      <c r="B2" s="3" t="s">
        <v>1</v>
      </c>
      <c r="C2" s="3" t="s">
        <v>76</v>
      </c>
      <c r="D2" s="3" t="s">
        <v>49</v>
      </c>
      <c r="E2" s="3" t="s">
        <v>50</v>
      </c>
      <c r="F2" s="2" t="s">
        <v>2</v>
      </c>
      <c r="G2" s="2" t="s">
        <v>182</v>
      </c>
      <c r="H2" s="2" t="s">
        <v>193</v>
      </c>
      <c r="I2" s="2" t="s">
        <v>179</v>
      </c>
      <c r="J2" s="2" t="s">
        <v>177</v>
      </c>
      <c r="K2" s="2" t="s">
        <v>178</v>
      </c>
      <c r="L2" s="2" t="s">
        <v>181</v>
      </c>
      <c r="M2" s="2" t="s">
        <v>175</v>
      </c>
      <c r="N2" s="4" t="s">
        <v>51</v>
      </c>
      <c r="O2" s="5" t="s">
        <v>72</v>
      </c>
      <c r="P2" s="5" t="s">
        <v>3</v>
      </c>
      <c r="Q2" s="5" t="s">
        <v>73</v>
      </c>
      <c r="R2" s="5" t="s">
        <v>202</v>
      </c>
      <c r="S2" s="2" t="s">
        <v>71</v>
      </c>
      <c r="T2" s="44" t="s">
        <v>48</v>
      </c>
    </row>
    <row r="3" spans="1:20" ht="16">
      <c r="A3" s="7" t="s">
        <v>4</v>
      </c>
      <c r="B3" s="8">
        <v>18.72</v>
      </c>
      <c r="C3" s="8">
        <v>145.66</v>
      </c>
      <c r="D3" s="29">
        <v>18.72</v>
      </c>
      <c r="E3" s="29">
        <f>AVERAGE(D3:D15)</f>
        <v>17.667999999999999</v>
      </c>
      <c r="F3" s="7" t="s">
        <v>5</v>
      </c>
      <c r="G3" s="26" t="s">
        <v>184</v>
      </c>
      <c r="H3" s="7" t="s">
        <v>191</v>
      </c>
      <c r="I3" s="16" t="s">
        <v>143</v>
      </c>
      <c r="J3" s="16" t="s">
        <v>98</v>
      </c>
      <c r="K3" s="16" t="s">
        <v>108</v>
      </c>
      <c r="L3" s="16">
        <v>0.15</v>
      </c>
      <c r="M3" s="7"/>
      <c r="N3" s="9">
        <v>1.58</v>
      </c>
      <c r="O3" s="28">
        <f>AVERAGE(N3:N15)</f>
        <v>1.2161538461538461</v>
      </c>
      <c r="P3" s="28">
        <f>_xlfn.STDEV.S(N3:N15)</f>
        <v>0.2117993728956119</v>
      </c>
      <c r="Q3" s="28">
        <f>AVERAGE(N3:N9)</f>
        <v>1.1871428571428573</v>
      </c>
      <c r="R3" s="28">
        <f>AVERAGE(Q3:Q15)</f>
        <v>1.2304285714285714</v>
      </c>
      <c r="S3" s="7" t="s">
        <v>6</v>
      </c>
      <c r="T3" s="43" t="s">
        <v>52</v>
      </c>
    </row>
    <row r="4" spans="1:20" ht="16">
      <c r="A4" s="7" t="s">
        <v>4</v>
      </c>
      <c r="B4" s="8">
        <v>18.72</v>
      </c>
      <c r="C4" s="8">
        <v>145.66</v>
      </c>
      <c r="D4" s="29"/>
      <c r="E4" s="29"/>
      <c r="F4" s="7" t="s">
        <v>5</v>
      </c>
      <c r="G4" s="26"/>
      <c r="H4" s="7" t="s">
        <v>191</v>
      </c>
      <c r="I4" s="16" t="s">
        <v>97</v>
      </c>
      <c r="J4" s="16" t="s">
        <v>99</v>
      </c>
      <c r="K4" s="16" t="s">
        <v>107</v>
      </c>
      <c r="L4" s="16">
        <v>0.08</v>
      </c>
      <c r="M4" s="7"/>
      <c r="N4" s="9">
        <v>0.97</v>
      </c>
      <c r="O4" s="28"/>
      <c r="P4" s="28"/>
      <c r="Q4" s="28"/>
      <c r="R4" s="28"/>
      <c r="S4" s="7" t="s">
        <v>6</v>
      </c>
      <c r="T4" s="43" t="s">
        <v>52</v>
      </c>
    </row>
    <row r="5" spans="1:20" ht="16">
      <c r="A5" s="7" t="s">
        <v>4</v>
      </c>
      <c r="B5" s="8">
        <v>18.72</v>
      </c>
      <c r="C5" s="8">
        <v>145.66</v>
      </c>
      <c r="D5" s="29"/>
      <c r="E5" s="29"/>
      <c r="F5" s="7" t="s">
        <v>5</v>
      </c>
      <c r="G5" s="26"/>
      <c r="H5" s="7" t="s">
        <v>191</v>
      </c>
      <c r="I5" s="16" t="s">
        <v>138</v>
      </c>
      <c r="J5" s="16" t="s">
        <v>100</v>
      </c>
      <c r="K5" s="16" t="s">
        <v>104</v>
      </c>
      <c r="L5" s="16">
        <v>0.16</v>
      </c>
      <c r="M5" s="7"/>
      <c r="N5" s="9">
        <v>1.38</v>
      </c>
      <c r="O5" s="28"/>
      <c r="P5" s="28"/>
      <c r="Q5" s="28"/>
      <c r="R5" s="28"/>
      <c r="S5" s="7" t="s">
        <v>6</v>
      </c>
      <c r="T5" s="43" t="s">
        <v>52</v>
      </c>
    </row>
    <row r="6" spans="1:20" ht="16">
      <c r="A6" s="7" t="s">
        <v>4</v>
      </c>
      <c r="B6" s="8">
        <v>18.72</v>
      </c>
      <c r="C6" s="8">
        <v>145.66</v>
      </c>
      <c r="D6" s="29"/>
      <c r="E6" s="29"/>
      <c r="F6" s="7" t="s">
        <v>5</v>
      </c>
      <c r="G6" s="26"/>
      <c r="H6" s="7" t="s">
        <v>191</v>
      </c>
      <c r="I6" s="16" t="s">
        <v>97</v>
      </c>
      <c r="J6" s="16" t="s">
        <v>101</v>
      </c>
      <c r="K6" s="16" t="s">
        <v>105</v>
      </c>
      <c r="L6" s="16">
        <v>0.11</v>
      </c>
      <c r="M6" s="7"/>
      <c r="N6" s="9">
        <v>1.02</v>
      </c>
      <c r="O6" s="28"/>
      <c r="P6" s="28"/>
      <c r="Q6" s="28"/>
      <c r="R6" s="28"/>
      <c r="S6" s="7" t="s">
        <v>6</v>
      </c>
      <c r="T6" s="43" t="s">
        <v>52</v>
      </c>
    </row>
    <row r="7" spans="1:20" ht="16">
      <c r="A7" s="7" t="s">
        <v>4</v>
      </c>
      <c r="B7" s="8">
        <v>18.72</v>
      </c>
      <c r="C7" s="8">
        <v>145.66</v>
      </c>
      <c r="D7" s="29"/>
      <c r="E7" s="29"/>
      <c r="F7" s="7" t="s">
        <v>5</v>
      </c>
      <c r="G7" s="26"/>
      <c r="H7" s="7" t="s">
        <v>191</v>
      </c>
      <c r="I7" s="16" t="s">
        <v>97</v>
      </c>
      <c r="J7" s="16" t="s">
        <v>102</v>
      </c>
      <c r="K7" s="16" t="s">
        <v>106</v>
      </c>
      <c r="L7" s="16">
        <v>0.12</v>
      </c>
      <c r="M7" s="7"/>
      <c r="N7" s="9">
        <v>1.1599999999999999</v>
      </c>
      <c r="O7" s="28"/>
      <c r="P7" s="28"/>
      <c r="Q7" s="28"/>
      <c r="R7" s="28"/>
      <c r="S7" s="7" t="s">
        <v>6</v>
      </c>
      <c r="T7" s="43" t="s">
        <v>52</v>
      </c>
    </row>
    <row r="8" spans="1:20" ht="16">
      <c r="A8" s="7" t="s">
        <v>4</v>
      </c>
      <c r="B8" s="8">
        <v>18.72</v>
      </c>
      <c r="C8" s="8">
        <v>145.66</v>
      </c>
      <c r="D8" s="29"/>
      <c r="E8" s="29"/>
      <c r="F8" s="7" t="s">
        <v>5</v>
      </c>
      <c r="G8" s="26"/>
      <c r="H8" s="7" t="s">
        <v>191</v>
      </c>
      <c r="I8" s="16" t="s">
        <v>143</v>
      </c>
      <c r="J8" s="16" t="s">
        <v>103</v>
      </c>
      <c r="K8" s="16" t="s">
        <v>105</v>
      </c>
      <c r="L8" s="16">
        <v>0.15</v>
      </c>
      <c r="M8" s="7"/>
      <c r="N8" s="9">
        <v>1.1100000000000001</v>
      </c>
      <c r="O8" s="28"/>
      <c r="P8" s="28"/>
      <c r="Q8" s="28"/>
      <c r="R8" s="28"/>
      <c r="S8" s="7" t="s">
        <v>6</v>
      </c>
      <c r="T8" s="43" t="s">
        <v>52</v>
      </c>
    </row>
    <row r="9" spans="1:20" ht="16">
      <c r="A9" s="7" t="s">
        <v>4</v>
      </c>
      <c r="B9" s="8">
        <v>18.72</v>
      </c>
      <c r="C9" s="8">
        <v>145.66</v>
      </c>
      <c r="D9" s="29"/>
      <c r="E9" s="29"/>
      <c r="F9" s="7" t="s">
        <v>5</v>
      </c>
      <c r="G9" s="26" t="s">
        <v>185</v>
      </c>
      <c r="H9" s="7" t="s">
        <v>191</v>
      </c>
      <c r="I9" s="16" t="s">
        <v>138</v>
      </c>
      <c r="J9" s="16" t="s">
        <v>117</v>
      </c>
      <c r="K9" s="7" t="s">
        <v>112</v>
      </c>
      <c r="L9" s="16">
        <v>0.11</v>
      </c>
      <c r="M9" s="7"/>
      <c r="N9" s="9">
        <v>1.0900000000000001</v>
      </c>
      <c r="O9" s="28"/>
      <c r="P9" s="28"/>
      <c r="Q9" s="28"/>
      <c r="R9" s="28"/>
      <c r="S9" s="7" t="s">
        <v>6</v>
      </c>
      <c r="T9" s="10" t="s">
        <v>53</v>
      </c>
    </row>
    <row r="10" spans="1:20" ht="16">
      <c r="A10" s="7" t="s">
        <v>7</v>
      </c>
      <c r="B10" s="8">
        <v>17.3</v>
      </c>
      <c r="C10" s="8">
        <v>145.83000000000001</v>
      </c>
      <c r="D10" s="29">
        <v>17.3</v>
      </c>
      <c r="E10" s="29"/>
      <c r="F10" s="7" t="s">
        <v>5</v>
      </c>
      <c r="G10" s="26"/>
      <c r="H10" s="7" t="s">
        <v>191</v>
      </c>
      <c r="I10" s="16" t="s">
        <v>139</v>
      </c>
      <c r="J10" s="7" t="s">
        <v>122</v>
      </c>
      <c r="K10" s="7" t="s">
        <v>119</v>
      </c>
      <c r="L10" s="16">
        <v>0.14000000000000001</v>
      </c>
      <c r="M10" s="7"/>
      <c r="N10" s="9">
        <v>1</v>
      </c>
      <c r="O10" s="28"/>
      <c r="P10" s="28"/>
      <c r="Q10" s="28">
        <f>AVERAGE(N10:N11)</f>
        <v>1.31</v>
      </c>
      <c r="R10" s="28"/>
      <c r="S10" s="7" t="s">
        <v>6</v>
      </c>
      <c r="T10" s="43" t="s">
        <v>54</v>
      </c>
    </row>
    <row r="11" spans="1:20" ht="16">
      <c r="A11" s="7" t="s">
        <v>7</v>
      </c>
      <c r="B11" s="8">
        <v>17.3</v>
      </c>
      <c r="C11" s="8">
        <v>145.83000000000001</v>
      </c>
      <c r="D11" s="29"/>
      <c r="E11" s="29"/>
      <c r="F11" s="7" t="s">
        <v>5</v>
      </c>
      <c r="G11" s="26"/>
      <c r="H11" s="7" t="s">
        <v>191</v>
      </c>
      <c r="I11" s="16" t="s">
        <v>141</v>
      </c>
      <c r="J11" s="7" t="s">
        <v>116</v>
      </c>
      <c r="K11" s="7" t="s">
        <v>110</v>
      </c>
      <c r="L11" s="16">
        <v>0.09</v>
      </c>
      <c r="M11" s="7"/>
      <c r="N11" s="9">
        <v>1.62</v>
      </c>
      <c r="O11" s="28"/>
      <c r="P11" s="28"/>
      <c r="Q11" s="28"/>
      <c r="R11" s="28"/>
      <c r="S11" s="7" t="s">
        <v>6</v>
      </c>
      <c r="T11" s="10" t="s">
        <v>53</v>
      </c>
    </row>
    <row r="12" spans="1:20" ht="16">
      <c r="A12" s="7" t="s">
        <v>8</v>
      </c>
      <c r="B12" s="8">
        <v>16.63</v>
      </c>
      <c r="C12" s="8">
        <v>145.81</v>
      </c>
      <c r="D12" s="29">
        <v>16.63</v>
      </c>
      <c r="E12" s="29"/>
      <c r="F12" s="7" t="s">
        <v>5</v>
      </c>
      <c r="G12" s="26"/>
      <c r="H12" s="7" t="s">
        <v>191</v>
      </c>
      <c r="I12" s="16" t="s">
        <v>140</v>
      </c>
      <c r="J12" s="7" t="s">
        <v>121</v>
      </c>
      <c r="K12" s="7" t="s">
        <v>108</v>
      </c>
      <c r="L12" s="16">
        <v>0.05</v>
      </c>
      <c r="M12" s="7"/>
      <c r="N12" s="9">
        <v>1.1599999999999999</v>
      </c>
      <c r="O12" s="28"/>
      <c r="P12" s="28"/>
      <c r="Q12" s="28">
        <f>AVERAGE(N12:N13)</f>
        <v>1.2250000000000001</v>
      </c>
      <c r="R12" s="28"/>
      <c r="S12" s="7" t="s">
        <v>6</v>
      </c>
      <c r="T12" s="43" t="s">
        <v>54</v>
      </c>
    </row>
    <row r="13" spans="1:20" ht="16">
      <c r="A13" s="7" t="s">
        <v>8</v>
      </c>
      <c r="B13" s="8">
        <v>16.63</v>
      </c>
      <c r="C13" s="8">
        <v>145.81</v>
      </c>
      <c r="D13" s="29"/>
      <c r="E13" s="29"/>
      <c r="F13" s="7" t="s">
        <v>5</v>
      </c>
      <c r="G13" s="26"/>
      <c r="H13" s="7" t="s">
        <v>191</v>
      </c>
      <c r="I13" s="16" t="s">
        <v>144</v>
      </c>
      <c r="J13" s="7" t="s">
        <v>114</v>
      </c>
      <c r="K13" s="7" t="s">
        <v>109</v>
      </c>
      <c r="L13" s="16">
        <v>0.14000000000000001</v>
      </c>
      <c r="M13" s="7"/>
      <c r="N13" s="9">
        <v>1.29</v>
      </c>
      <c r="O13" s="28"/>
      <c r="P13" s="28"/>
      <c r="Q13" s="28"/>
      <c r="R13" s="28"/>
      <c r="S13" s="7" t="s">
        <v>6</v>
      </c>
      <c r="T13" s="10" t="s">
        <v>53</v>
      </c>
    </row>
    <row r="14" spans="1:20" ht="16">
      <c r="A14" s="7" t="s">
        <v>9</v>
      </c>
      <c r="B14" s="8">
        <v>18.11</v>
      </c>
      <c r="C14" s="8">
        <v>145.80000000000001</v>
      </c>
      <c r="D14" s="8">
        <v>18.11</v>
      </c>
      <c r="E14" s="29"/>
      <c r="F14" s="7" t="s">
        <v>5</v>
      </c>
      <c r="G14" s="26"/>
      <c r="H14" s="7" t="s">
        <v>191</v>
      </c>
      <c r="I14" s="16" t="s">
        <v>145</v>
      </c>
      <c r="J14" s="7" t="s">
        <v>113</v>
      </c>
      <c r="K14" s="7" t="s">
        <v>111</v>
      </c>
      <c r="L14" s="16">
        <v>0.04</v>
      </c>
      <c r="M14" s="7"/>
      <c r="N14" s="9">
        <v>1.0900000000000001</v>
      </c>
      <c r="O14" s="28"/>
      <c r="P14" s="28"/>
      <c r="Q14" s="9">
        <v>1.0900000000000001</v>
      </c>
      <c r="R14" s="28"/>
      <c r="S14" s="7" t="s">
        <v>6</v>
      </c>
      <c r="T14" s="10" t="s">
        <v>53</v>
      </c>
    </row>
    <row r="15" spans="1:20" ht="16">
      <c r="A15" s="7" t="s">
        <v>10</v>
      </c>
      <c r="B15" s="8">
        <v>17.579999999999998</v>
      </c>
      <c r="C15" s="8">
        <v>145.81</v>
      </c>
      <c r="D15" s="8">
        <v>17.579999999999998</v>
      </c>
      <c r="E15" s="29"/>
      <c r="F15" s="7" t="s">
        <v>5</v>
      </c>
      <c r="G15" s="26"/>
      <c r="H15" s="7" t="s">
        <v>191</v>
      </c>
      <c r="I15" s="16" t="s">
        <v>144</v>
      </c>
      <c r="J15" s="7" t="s">
        <v>115</v>
      </c>
      <c r="K15" s="7" t="s">
        <v>109</v>
      </c>
      <c r="L15" s="16">
        <v>0.11</v>
      </c>
      <c r="M15" s="7"/>
      <c r="N15" s="9">
        <v>1.34</v>
      </c>
      <c r="O15" s="28"/>
      <c r="P15" s="28"/>
      <c r="Q15" s="9">
        <v>1.34</v>
      </c>
      <c r="R15" s="28"/>
      <c r="S15" s="7" t="s">
        <v>6</v>
      </c>
      <c r="T15" s="10" t="s">
        <v>53</v>
      </c>
    </row>
    <row r="16" spans="1:20" ht="16">
      <c r="A16" s="7" t="s">
        <v>11</v>
      </c>
      <c r="B16" s="8">
        <v>-15.47</v>
      </c>
      <c r="C16" s="8">
        <v>167.84</v>
      </c>
      <c r="D16" s="29">
        <f>AVERAGE(B16:B19)</f>
        <v>-15.47</v>
      </c>
      <c r="E16" s="29">
        <f>AVERAGE(D16:D19)</f>
        <v>-15.47</v>
      </c>
      <c r="F16" s="7" t="s">
        <v>5</v>
      </c>
      <c r="G16" s="26" t="s">
        <v>186</v>
      </c>
      <c r="H16" s="7" t="s">
        <v>191</v>
      </c>
      <c r="I16" s="16" t="s">
        <v>146</v>
      </c>
      <c r="J16" s="16" t="s">
        <v>123</v>
      </c>
      <c r="K16" s="16" t="s">
        <v>129</v>
      </c>
      <c r="L16" s="16">
        <v>0.27002000000000004</v>
      </c>
      <c r="M16" s="7"/>
      <c r="N16" s="9">
        <v>1.3704875120118913</v>
      </c>
      <c r="O16" s="28">
        <f>AVERAGE(N16:N19)</f>
        <v>1.2281606040790911</v>
      </c>
      <c r="P16" s="28">
        <f>_xlfn.STDEV.S(N16:N19)</f>
        <v>0.1388016946228087</v>
      </c>
      <c r="Q16" s="28">
        <f>AVERAGE(N16:N19)</f>
        <v>1.2281606040790911</v>
      </c>
      <c r="R16" s="28">
        <f>AVERAGE(Q16:Q19)</f>
        <v>1.2281606040790911</v>
      </c>
      <c r="S16" s="7" t="s">
        <v>6</v>
      </c>
      <c r="T16" s="10" t="s">
        <v>55</v>
      </c>
    </row>
    <row r="17" spans="1:20" ht="16">
      <c r="A17" s="7" t="s">
        <v>11</v>
      </c>
      <c r="B17" s="8">
        <v>-15.47</v>
      </c>
      <c r="C17" s="8">
        <v>167.84</v>
      </c>
      <c r="D17" s="29"/>
      <c r="E17" s="29"/>
      <c r="F17" s="7" t="s">
        <v>5</v>
      </c>
      <c r="G17" s="26"/>
      <c r="H17" s="7" t="s">
        <v>191</v>
      </c>
      <c r="I17" s="16" t="s">
        <v>147</v>
      </c>
      <c r="J17" s="16" t="s">
        <v>124</v>
      </c>
      <c r="K17" s="16" t="s">
        <v>130</v>
      </c>
      <c r="L17" s="16">
        <v>0.13128000000000001</v>
      </c>
      <c r="M17" s="7"/>
      <c r="N17" s="9">
        <v>1.1285099266588672</v>
      </c>
      <c r="O17" s="28"/>
      <c r="P17" s="28"/>
      <c r="Q17" s="28"/>
      <c r="R17" s="28"/>
      <c r="S17" s="7" t="s">
        <v>6</v>
      </c>
      <c r="T17" s="10" t="s">
        <v>55</v>
      </c>
    </row>
    <row r="18" spans="1:20" ht="16">
      <c r="A18" s="7" t="s">
        <v>11</v>
      </c>
      <c r="B18" s="8">
        <v>-15.47</v>
      </c>
      <c r="C18" s="8">
        <v>167.84</v>
      </c>
      <c r="D18" s="29"/>
      <c r="E18" s="29"/>
      <c r="F18" s="7" t="s">
        <v>5</v>
      </c>
      <c r="G18" s="26"/>
      <c r="H18" s="7" t="s">
        <v>191</v>
      </c>
      <c r="I18" s="16" t="s">
        <v>142</v>
      </c>
      <c r="J18" s="16" t="s">
        <v>125</v>
      </c>
      <c r="K18" s="16" t="s">
        <v>131</v>
      </c>
      <c r="L18" s="16">
        <v>0.10782</v>
      </c>
      <c r="M18" s="7"/>
      <c r="N18" s="9">
        <v>1.3223644611382515</v>
      </c>
      <c r="O18" s="28"/>
      <c r="P18" s="28"/>
      <c r="Q18" s="28"/>
      <c r="R18" s="28"/>
      <c r="S18" s="7" t="s">
        <v>6</v>
      </c>
      <c r="T18" s="10" t="s">
        <v>55</v>
      </c>
    </row>
    <row r="19" spans="1:20" ht="16">
      <c r="A19" s="7" t="s">
        <v>11</v>
      </c>
      <c r="B19" s="8">
        <v>-15.47</v>
      </c>
      <c r="C19" s="8">
        <v>167.84</v>
      </c>
      <c r="D19" s="29"/>
      <c r="E19" s="29"/>
      <c r="F19" s="7" t="s">
        <v>5</v>
      </c>
      <c r="G19" s="26"/>
      <c r="H19" s="7" t="s">
        <v>191</v>
      </c>
      <c r="I19" s="16" t="s">
        <v>147</v>
      </c>
      <c r="J19" s="16" t="s">
        <v>126</v>
      </c>
      <c r="K19" s="16" t="s">
        <v>132</v>
      </c>
      <c r="L19" s="16">
        <v>7.6659999999999992E-2</v>
      </c>
      <c r="M19" s="7"/>
      <c r="N19" s="9">
        <v>1.0912805165073545</v>
      </c>
      <c r="O19" s="28"/>
      <c r="P19" s="28"/>
      <c r="Q19" s="28"/>
      <c r="R19" s="28"/>
      <c r="S19" s="7" t="s">
        <v>6</v>
      </c>
      <c r="T19" s="10" t="s">
        <v>55</v>
      </c>
    </row>
    <row r="20" spans="1:20" ht="16">
      <c r="A20" s="7" t="s">
        <v>11</v>
      </c>
      <c r="B20" s="8">
        <v>-15.47</v>
      </c>
      <c r="C20" s="8">
        <v>167.84</v>
      </c>
      <c r="D20" s="29"/>
      <c r="E20" s="29"/>
      <c r="F20" s="7" t="s">
        <v>5</v>
      </c>
      <c r="G20" s="26"/>
      <c r="H20" s="7" t="s">
        <v>191</v>
      </c>
      <c r="I20" s="16" t="s">
        <v>148</v>
      </c>
      <c r="J20" s="16" t="s">
        <v>127</v>
      </c>
      <c r="K20" s="16" t="s">
        <v>134</v>
      </c>
      <c r="L20" s="16">
        <v>6.1360000000000005E-2</v>
      </c>
      <c r="M20" s="7"/>
      <c r="N20" s="45">
        <v>1.7715427866140558</v>
      </c>
      <c r="O20" s="30">
        <f>AVERAGE(N20:N22)</f>
        <v>1.756484142566743</v>
      </c>
      <c r="P20" s="30">
        <f>_xlfn.STDEV.S(N20:N22)</f>
        <v>0.24181409911038163</v>
      </c>
      <c r="Q20" s="30">
        <v>1.756484142566743</v>
      </c>
      <c r="R20" s="30">
        <v>1.756484142566743</v>
      </c>
      <c r="S20" s="7" t="s">
        <v>6</v>
      </c>
      <c r="T20" s="10" t="s">
        <v>55</v>
      </c>
    </row>
    <row r="21" spans="1:20" ht="16">
      <c r="A21" s="7" t="s">
        <v>11</v>
      </c>
      <c r="B21" s="8">
        <v>-15.47</v>
      </c>
      <c r="C21" s="8">
        <v>167.84</v>
      </c>
      <c r="D21" s="29"/>
      <c r="E21" s="29"/>
      <c r="F21" s="7" t="s">
        <v>5</v>
      </c>
      <c r="G21" s="26"/>
      <c r="H21" s="7" t="s">
        <v>191</v>
      </c>
      <c r="I21" s="16" t="s">
        <v>149</v>
      </c>
      <c r="J21" s="16" t="s">
        <v>133</v>
      </c>
      <c r="K21" s="16" t="s">
        <v>135</v>
      </c>
      <c r="L21" s="16">
        <v>6.8940000000000001E-2</v>
      </c>
      <c r="M21" s="7"/>
      <c r="N21" s="45">
        <v>1.990417004866341</v>
      </c>
      <c r="O21" s="30"/>
      <c r="P21" s="30"/>
      <c r="Q21" s="30"/>
      <c r="R21" s="30"/>
      <c r="S21" s="7" t="s">
        <v>6</v>
      </c>
      <c r="T21" s="10" t="s">
        <v>137</v>
      </c>
    </row>
    <row r="22" spans="1:20" ht="16">
      <c r="A22" s="7" t="s">
        <v>11</v>
      </c>
      <c r="B22" s="8">
        <v>-15.47</v>
      </c>
      <c r="C22" s="8">
        <v>167.84</v>
      </c>
      <c r="D22" s="29"/>
      <c r="E22" s="29"/>
      <c r="F22" s="7" t="s">
        <v>5</v>
      </c>
      <c r="G22" s="26"/>
      <c r="H22" s="7" t="s">
        <v>191</v>
      </c>
      <c r="I22" s="16" t="s">
        <v>150</v>
      </c>
      <c r="J22" s="16" t="s">
        <v>128</v>
      </c>
      <c r="K22" s="16" t="s">
        <v>136</v>
      </c>
      <c r="L22" s="16">
        <v>5.4579999999999997E-2</v>
      </c>
      <c r="M22" s="7"/>
      <c r="N22" s="45">
        <v>1.5074926362198324</v>
      </c>
      <c r="O22" s="30"/>
      <c r="P22" s="30"/>
      <c r="Q22" s="30"/>
      <c r="R22" s="30"/>
      <c r="S22" s="7" t="s">
        <v>6</v>
      </c>
      <c r="T22" s="10" t="s">
        <v>137</v>
      </c>
    </row>
    <row r="23" spans="1:20" ht="16">
      <c r="A23" s="7" t="s">
        <v>12</v>
      </c>
      <c r="B23" s="8">
        <v>40.659719000000003</v>
      </c>
      <c r="C23" s="8">
        <v>-121.23903900000001</v>
      </c>
      <c r="D23" s="8">
        <v>40.659719000000003</v>
      </c>
      <c r="E23" s="29">
        <f>AVERAGE(D23:D28)</f>
        <v>40.55141183333334</v>
      </c>
      <c r="F23" s="7" t="s">
        <v>5</v>
      </c>
      <c r="G23" s="7">
        <v>134</v>
      </c>
      <c r="H23" s="7" t="s">
        <v>191</v>
      </c>
      <c r="I23" s="7">
        <v>85</v>
      </c>
      <c r="J23" s="16" t="s">
        <v>151</v>
      </c>
      <c r="K23" s="16">
        <v>0.2156905713910259</v>
      </c>
      <c r="L23" s="16">
        <v>0.12</v>
      </c>
      <c r="M23" s="7"/>
      <c r="N23" s="9">
        <v>1.4162724986145694</v>
      </c>
      <c r="O23" s="28">
        <f>AVERAGE(N23:N28)</f>
        <v>1.1712595297123825</v>
      </c>
      <c r="P23" s="28">
        <f>_xlfn.STDEV.S(N23:N28)</f>
        <v>0.45892292840252902</v>
      </c>
      <c r="Q23" s="9">
        <v>1.4162724986145694</v>
      </c>
      <c r="R23" s="28">
        <v>1.1712595297123825</v>
      </c>
      <c r="S23" s="7" t="s">
        <v>6</v>
      </c>
      <c r="T23" s="10" t="s">
        <v>56</v>
      </c>
    </row>
    <row r="24" spans="1:20" ht="16">
      <c r="A24" s="7" t="s">
        <v>13</v>
      </c>
      <c r="B24" s="8">
        <v>40.584311</v>
      </c>
      <c r="C24" s="8">
        <v>-121.61721900000001</v>
      </c>
      <c r="D24" s="8">
        <v>40.584311</v>
      </c>
      <c r="E24" s="29"/>
      <c r="F24" s="7" t="s">
        <v>5</v>
      </c>
      <c r="G24" s="7">
        <v>76</v>
      </c>
      <c r="H24" s="7" t="s">
        <v>191</v>
      </c>
      <c r="I24" s="7">
        <v>85</v>
      </c>
      <c r="J24" s="16" t="s">
        <v>152</v>
      </c>
      <c r="K24" s="16">
        <v>0.17383749105960367</v>
      </c>
      <c r="L24" s="16">
        <v>0.1</v>
      </c>
      <c r="M24" s="7"/>
      <c r="N24" s="9">
        <v>0.95003121420627501</v>
      </c>
      <c r="O24" s="28"/>
      <c r="P24" s="28"/>
      <c r="Q24" s="9">
        <v>0.95003121420627501</v>
      </c>
      <c r="R24" s="28"/>
      <c r="S24" s="7" t="s">
        <v>6</v>
      </c>
      <c r="T24" s="10" t="s">
        <v>56</v>
      </c>
    </row>
    <row r="25" spans="1:20" ht="16">
      <c r="A25" s="7" t="s">
        <v>14</v>
      </c>
      <c r="B25" s="8">
        <v>40.574568999999997</v>
      </c>
      <c r="C25" s="8">
        <v>-121.588161</v>
      </c>
      <c r="D25" s="8">
        <v>40.574568999999997</v>
      </c>
      <c r="E25" s="29"/>
      <c r="F25" s="7" t="s">
        <v>5</v>
      </c>
      <c r="G25" s="7">
        <v>75</v>
      </c>
      <c r="H25" s="7" t="s">
        <v>191</v>
      </c>
      <c r="I25" s="7">
        <v>88</v>
      </c>
      <c r="J25" s="16" t="s">
        <v>153</v>
      </c>
      <c r="K25" s="16">
        <v>0.27730451045354754</v>
      </c>
      <c r="L25" s="16">
        <v>0.22</v>
      </c>
      <c r="M25" s="7"/>
      <c r="N25" s="9">
        <v>1.9538124028706876</v>
      </c>
      <c r="O25" s="28"/>
      <c r="P25" s="28"/>
      <c r="Q25" s="9">
        <v>1.9538124028706876</v>
      </c>
      <c r="R25" s="28"/>
      <c r="S25" s="7" t="s">
        <v>6</v>
      </c>
      <c r="T25" s="10" t="s">
        <v>56</v>
      </c>
    </row>
    <row r="26" spans="1:20" ht="16">
      <c r="A26" s="7" t="s">
        <v>15</v>
      </c>
      <c r="B26" s="8">
        <v>40.530200000000001</v>
      </c>
      <c r="C26" s="8">
        <v>-121.075469</v>
      </c>
      <c r="D26" s="8">
        <v>40.530200000000001</v>
      </c>
      <c r="E26" s="29"/>
      <c r="F26" s="7" t="s">
        <v>5</v>
      </c>
      <c r="G26" s="7">
        <v>63</v>
      </c>
      <c r="H26" s="7" t="s">
        <v>191</v>
      </c>
      <c r="I26" s="7">
        <v>84</v>
      </c>
      <c r="J26" s="16" t="s">
        <v>154</v>
      </c>
      <c r="K26" s="16">
        <v>0.20065567353414859</v>
      </c>
      <c r="L26" s="16">
        <v>0.16</v>
      </c>
      <c r="M26" s="7"/>
      <c r="N26" s="9">
        <v>1.1785152203921641</v>
      </c>
      <c r="O26" s="28"/>
      <c r="P26" s="28"/>
      <c r="Q26" s="9">
        <v>1.1785152203921641</v>
      </c>
      <c r="R26" s="28"/>
      <c r="S26" s="7" t="s">
        <v>6</v>
      </c>
      <c r="T26" s="10" t="s">
        <v>56</v>
      </c>
    </row>
    <row r="27" spans="1:20" ht="16">
      <c r="A27" s="7" t="s">
        <v>16</v>
      </c>
      <c r="B27" s="8">
        <v>40.328761</v>
      </c>
      <c r="C27" s="8">
        <v>-121.913489</v>
      </c>
      <c r="D27" s="8">
        <v>40.328761</v>
      </c>
      <c r="E27" s="29"/>
      <c r="F27" s="7" t="s">
        <v>5</v>
      </c>
      <c r="G27" s="7">
        <v>73</v>
      </c>
      <c r="H27" s="7" t="s">
        <v>191</v>
      </c>
      <c r="I27" s="7">
        <v>88</v>
      </c>
      <c r="J27" s="16" t="s">
        <v>155</v>
      </c>
      <c r="K27" s="16">
        <v>0.17045293787802596</v>
      </c>
      <c r="L27" s="16">
        <v>0.11</v>
      </c>
      <c r="M27" s="7"/>
      <c r="N27" s="9">
        <v>0.78275694546871222</v>
      </c>
      <c r="O27" s="28"/>
      <c r="P27" s="28"/>
      <c r="Q27" s="9">
        <v>0.78275694546871222</v>
      </c>
      <c r="R27" s="28"/>
      <c r="S27" s="7" t="s">
        <v>6</v>
      </c>
      <c r="T27" s="10" t="s">
        <v>56</v>
      </c>
    </row>
    <row r="28" spans="1:20" ht="16">
      <c r="A28" s="7" t="s">
        <v>17</v>
      </c>
      <c r="B28" s="8">
        <v>40.630910999999998</v>
      </c>
      <c r="C28" s="8">
        <v>-121.34483899999999</v>
      </c>
      <c r="D28" s="8">
        <v>40.630910999999998</v>
      </c>
      <c r="E28" s="29"/>
      <c r="F28" s="7" t="s">
        <v>5</v>
      </c>
      <c r="G28" s="7">
        <v>66</v>
      </c>
      <c r="H28" s="7" t="s">
        <v>191</v>
      </c>
      <c r="I28" s="7">
        <v>87</v>
      </c>
      <c r="J28" s="16" t="s">
        <v>156</v>
      </c>
      <c r="K28" s="16">
        <v>0.16948350650068866</v>
      </c>
      <c r="L28" s="16">
        <v>0.11</v>
      </c>
      <c r="M28" s="7"/>
      <c r="N28" s="9">
        <v>0.74616889672188691</v>
      </c>
      <c r="O28" s="28"/>
      <c r="P28" s="28"/>
      <c r="Q28" s="9">
        <v>0.74616889672188691</v>
      </c>
      <c r="R28" s="28"/>
      <c r="S28" s="7" t="s">
        <v>6</v>
      </c>
      <c r="T28" s="10" t="s">
        <v>56</v>
      </c>
    </row>
    <row r="29" spans="1:20" ht="16">
      <c r="A29" s="7" t="s">
        <v>18</v>
      </c>
      <c r="B29" s="8">
        <v>-35.72</v>
      </c>
      <c r="C29" s="8">
        <v>-70.849999999999994</v>
      </c>
      <c r="D29" s="29">
        <v>-35.72</v>
      </c>
      <c r="E29" s="29">
        <f>AVERAGE(B29:B35)</f>
        <v>-35.72</v>
      </c>
      <c r="F29" s="7" t="s">
        <v>5</v>
      </c>
      <c r="G29" s="7">
        <v>95</v>
      </c>
      <c r="H29" s="7" t="s">
        <v>191</v>
      </c>
      <c r="I29" s="18">
        <v>91.3</v>
      </c>
      <c r="J29" s="16">
        <v>9.09</v>
      </c>
      <c r="K29" s="16">
        <v>0.33110000000000001</v>
      </c>
      <c r="L29" s="16">
        <v>0.22</v>
      </c>
      <c r="M29" s="16"/>
      <c r="N29" s="9">
        <v>2.19</v>
      </c>
      <c r="O29" s="28">
        <f>AVERAGE(N29:N31)</f>
        <v>1.9133333333333333</v>
      </c>
      <c r="P29" s="28">
        <f>_xlfn.STDEV.S(N29:N31)</f>
        <v>0.24090108620206216</v>
      </c>
      <c r="Q29" s="28">
        <f>AVERAGE(N29:N31)</f>
        <v>1.9133333333333333</v>
      </c>
      <c r="R29" s="28">
        <f>AVERAGE(O29)</f>
        <v>1.9133333333333333</v>
      </c>
      <c r="S29" s="7" t="s">
        <v>6</v>
      </c>
      <c r="T29" s="10" t="s">
        <v>57</v>
      </c>
    </row>
    <row r="30" spans="1:20" ht="16">
      <c r="A30" s="7" t="s">
        <v>18</v>
      </c>
      <c r="B30" s="8">
        <v>-35.72</v>
      </c>
      <c r="C30" s="8">
        <v>-70.849999999999994</v>
      </c>
      <c r="D30" s="29"/>
      <c r="E30" s="29"/>
      <c r="F30" s="7" t="s">
        <v>5</v>
      </c>
      <c r="G30" s="7">
        <v>60</v>
      </c>
      <c r="H30" s="7" t="s">
        <v>191</v>
      </c>
      <c r="I30" s="18">
        <v>91.76</v>
      </c>
      <c r="J30" s="16">
        <v>9.86</v>
      </c>
      <c r="K30" s="16">
        <v>0.28770000000000001</v>
      </c>
      <c r="L30" s="16">
        <v>0.26</v>
      </c>
      <c r="M30" s="16"/>
      <c r="N30" s="9">
        <v>1.75</v>
      </c>
      <c r="O30" s="28"/>
      <c r="P30" s="28"/>
      <c r="Q30" s="28"/>
      <c r="R30" s="28"/>
      <c r="S30" s="7" t="s">
        <v>6</v>
      </c>
      <c r="T30" s="10" t="s">
        <v>57</v>
      </c>
    </row>
    <row r="31" spans="1:20" ht="16">
      <c r="A31" s="7" t="s">
        <v>18</v>
      </c>
      <c r="B31" s="8">
        <v>-35.72</v>
      </c>
      <c r="C31" s="8">
        <v>-70.849999999999994</v>
      </c>
      <c r="D31" s="29"/>
      <c r="E31" s="29"/>
      <c r="F31" s="7" t="s">
        <v>5</v>
      </c>
      <c r="G31" s="7">
        <v>42</v>
      </c>
      <c r="H31" s="7" t="s">
        <v>191</v>
      </c>
      <c r="I31" s="18">
        <v>91.28</v>
      </c>
      <c r="J31" s="16">
        <v>9.5399999999999991</v>
      </c>
      <c r="K31" s="16">
        <v>0.29189999999999999</v>
      </c>
      <c r="L31" s="16">
        <v>0.3</v>
      </c>
      <c r="M31" s="16"/>
      <c r="N31" s="9">
        <v>1.8</v>
      </c>
      <c r="O31" s="28"/>
      <c r="P31" s="28"/>
      <c r="Q31" s="28"/>
      <c r="R31" s="28"/>
      <c r="S31" s="7" t="s">
        <v>6</v>
      </c>
      <c r="T31" s="10" t="s">
        <v>57</v>
      </c>
    </row>
    <row r="32" spans="1:20" ht="16">
      <c r="A32" s="7" t="s">
        <v>18</v>
      </c>
      <c r="B32" s="8">
        <v>-35.72</v>
      </c>
      <c r="C32" s="8">
        <v>-70.849999999999994</v>
      </c>
      <c r="D32" s="29"/>
      <c r="E32" s="29"/>
      <c r="F32" s="7" t="s">
        <v>5</v>
      </c>
      <c r="G32" s="7">
        <v>50</v>
      </c>
      <c r="H32" s="7" t="s">
        <v>191</v>
      </c>
      <c r="I32" s="18">
        <v>91.21</v>
      </c>
      <c r="J32" s="16">
        <v>8.6999999999999993</v>
      </c>
      <c r="K32" s="16">
        <v>0.38250000000000001</v>
      </c>
      <c r="L32" s="16">
        <v>0.31</v>
      </c>
      <c r="N32" s="17">
        <v>2.69</v>
      </c>
      <c r="O32" s="30">
        <f>AVERAGE(N32:N35)</f>
        <v>2.46</v>
      </c>
      <c r="P32" s="30">
        <f>_xlfn.STDEV.S(N32:N35)</f>
        <v>0.18529256146249731</v>
      </c>
      <c r="Q32" s="30">
        <v>2.46</v>
      </c>
      <c r="R32" s="30">
        <f>AVERAGE(Q32:Q35)</f>
        <v>2.46</v>
      </c>
      <c r="S32" s="7" t="s">
        <v>6</v>
      </c>
      <c r="T32" s="10" t="s">
        <v>57</v>
      </c>
    </row>
    <row r="33" spans="1:20" ht="16">
      <c r="A33" s="7" t="s">
        <v>18</v>
      </c>
      <c r="B33" s="8">
        <v>-35.72</v>
      </c>
      <c r="C33" s="8">
        <v>-70.849999999999994</v>
      </c>
      <c r="D33" s="29"/>
      <c r="E33" s="29"/>
      <c r="F33" s="7" t="s">
        <v>5</v>
      </c>
      <c r="G33" s="7">
        <v>60</v>
      </c>
      <c r="H33" s="7" t="s">
        <v>191</v>
      </c>
      <c r="I33" s="18">
        <v>91.37</v>
      </c>
      <c r="J33" s="16">
        <v>9.5299999999999994</v>
      </c>
      <c r="K33" s="16">
        <v>0.33989999999999998</v>
      </c>
      <c r="L33" s="16">
        <v>0.28000000000000003</v>
      </c>
      <c r="N33" s="17">
        <v>2.3199999999999998</v>
      </c>
      <c r="O33" s="30"/>
      <c r="P33" s="30"/>
      <c r="Q33" s="30"/>
      <c r="R33" s="30"/>
      <c r="S33" s="7" t="s">
        <v>6</v>
      </c>
      <c r="T33" s="10" t="s">
        <v>57</v>
      </c>
    </row>
    <row r="34" spans="1:20" ht="16">
      <c r="A34" s="7" t="s">
        <v>18</v>
      </c>
      <c r="B34" s="8">
        <v>-35.72</v>
      </c>
      <c r="C34" s="8">
        <v>-70.849999999999994</v>
      </c>
      <c r="D34" s="29"/>
      <c r="E34" s="29"/>
      <c r="F34" s="7" t="s">
        <v>5</v>
      </c>
      <c r="G34" s="7">
        <v>40</v>
      </c>
      <c r="H34" s="7" t="s">
        <v>191</v>
      </c>
      <c r="I34" s="18">
        <v>91.53</v>
      </c>
      <c r="J34" s="16">
        <v>9.3000000000000007</v>
      </c>
      <c r="K34" s="16">
        <v>0.36580000000000001</v>
      </c>
      <c r="L34" s="16">
        <v>0.28999999999999998</v>
      </c>
      <c r="N34" s="17">
        <v>2.5299999999999998</v>
      </c>
      <c r="O34" s="30"/>
      <c r="P34" s="30"/>
      <c r="Q34" s="30"/>
      <c r="R34" s="30"/>
      <c r="S34" s="7" t="s">
        <v>6</v>
      </c>
      <c r="T34" s="10" t="s">
        <v>57</v>
      </c>
    </row>
    <row r="35" spans="1:20" ht="16">
      <c r="A35" s="7" t="s">
        <v>18</v>
      </c>
      <c r="B35" s="8">
        <v>-35.72</v>
      </c>
      <c r="C35" s="8">
        <v>-70.849999999999994</v>
      </c>
      <c r="D35" s="29"/>
      <c r="E35" s="29"/>
      <c r="F35" s="7" t="s">
        <v>5</v>
      </c>
      <c r="G35" s="7">
        <v>50</v>
      </c>
      <c r="H35" s="7" t="s">
        <v>191</v>
      </c>
      <c r="I35" s="18">
        <v>91.49</v>
      </c>
      <c r="J35" s="16">
        <v>9.83</v>
      </c>
      <c r="K35" s="16">
        <v>0.33600000000000002</v>
      </c>
      <c r="L35" s="16">
        <v>0.24</v>
      </c>
      <c r="N35" s="17">
        <v>2.2999999999999998</v>
      </c>
      <c r="O35" s="30"/>
      <c r="P35" s="30"/>
      <c r="Q35" s="30"/>
      <c r="R35" s="30"/>
      <c r="S35" s="7" t="s">
        <v>6</v>
      </c>
      <c r="T35" s="10" t="s">
        <v>57</v>
      </c>
    </row>
    <row r="36" spans="1:20" ht="16">
      <c r="A36" s="7" t="s">
        <v>19</v>
      </c>
      <c r="B36" s="8">
        <v>59.33</v>
      </c>
      <c r="C36" s="8">
        <v>-153.43</v>
      </c>
      <c r="D36" s="8">
        <v>59.33</v>
      </c>
      <c r="E36" s="8">
        <f>AVERAGE(B36)</f>
        <v>59.33</v>
      </c>
      <c r="F36" s="7" t="s">
        <v>5</v>
      </c>
      <c r="G36" s="7" t="s">
        <v>185</v>
      </c>
      <c r="H36" s="7" t="s">
        <v>191</v>
      </c>
      <c r="I36" s="7" t="s">
        <v>138</v>
      </c>
      <c r="J36" s="7" t="s">
        <v>120</v>
      </c>
      <c r="K36" s="7" t="s">
        <v>118</v>
      </c>
      <c r="L36" s="16">
        <v>0.41</v>
      </c>
      <c r="M36" s="7"/>
      <c r="N36" s="9">
        <v>1.52</v>
      </c>
      <c r="O36" s="9">
        <v>1.52</v>
      </c>
      <c r="P36" s="9"/>
      <c r="Q36" s="9">
        <v>1.52</v>
      </c>
      <c r="R36" s="9">
        <v>1.52</v>
      </c>
      <c r="S36" s="7" t="s">
        <v>6</v>
      </c>
      <c r="T36" s="43" t="s">
        <v>54</v>
      </c>
    </row>
    <row r="37" spans="1:20" ht="16">
      <c r="A37" s="7" t="s">
        <v>29</v>
      </c>
      <c r="B37" s="8">
        <v>48.05</v>
      </c>
      <c r="C37" s="8">
        <v>-121.11</v>
      </c>
      <c r="D37" s="8">
        <v>48.05</v>
      </c>
      <c r="E37" s="29">
        <f>AVERAGE(D37:D39)</f>
        <v>49.116666666666667</v>
      </c>
      <c r="F37" s="7" t="s">
        <v>5</v>
      </c>
      <c r="G37" s="26" t="s">
        <v>187</v>
      </c>
      <c r="H37" s="7" t="s">
        <v>192</v>
      </c>
      <c r="I37" s="7">
        <v>87</v>
      </c>
      <c r="J37" s="16">
        <v>5.57</v>
      </c>
      <c r="K37" s="16">
        <v>0.17</v>
      </c>
      <c r="L37" s="7">
        <v>0.19</v>
      </c>
      <c r="M37" s="7"/>
      <c r="N37" s="9">
        <v>1.26</v>
      </c>
      <c r="O37" s="28">
        <f>AVERAGE(N37:N39)</f>
        <v>1.23</v>
      </c>
      <c r="P37" s="28">
        <f>_xlfn.STDEV.S(N37:N39)</f>
        <v>0.22649503305812324</v>
      </c>
      <c r="Q37" s="9">
        <v>1.26</v>
      </c>
      <c r="R37" s="28">
        <v>1.23</v>
      </c>
      <c r="S37" s="7" t="s">
        <v>30</v>
      </c>
      <c r="T37" s="10" t="s">
        <v>58</v>
      </c>
    </row>
    <row r="38" spans="1:20" ht="16">
      <c r="A38" s="7" t="s">
        <v>31</v>
      </c>
      <c r="B38" s="8">
        <v>48.72</v>
      </c>
      <c r="C38" s="8">
        <v>-121.82</v>
      </c>
      <c r="D38" s="8">
        <v>48.72</v>
      </c>
      <c r="E38" s="29"/>
      <c r="F38" s="7" t="s">
        <v>5</v>
      </c>
      <c r="G38" s="26"/>
      <c r="H38" s="7" t="s">
        <v>192</v>
      </c>
      <c r="I38" s="7">
        <v>82</v>
      </c>
      <c r="J38" s="16">
        <v>3.9</v>
      </c>
      <c r="K38" s="16">
        <v>0.19</v>
      </c>
      <c r="L38" s="7">
        <v>0.11</v>
      </c>
      <c r="M38" s="7"/>
      <c r="N38" s="9">
        <v>0.99</v>
      </c>
      <c r="O38" s="28"/>
      <c r="P38" s="28"/>
      <c r="Q38" s="9">
        <v>0.99</v>
      </c>
      <c r="R38" s="28"/>
      <c r="S38" s="7" t="s">
        <v>30</v>
      </c>
      <c r="T38" s="10" t="s">
        <v>58</v>
      </c>
    </row>
    <row r="39" spans="1:20" ht="16">
      <c r="A39" s="7" t="s">
        <v>32</v>
      </c>
      <c r="B39" s="8">
        <v>50.58</v>
      </c>
      <c r="C39" s="8">
        <v>-123.51</v>
      </c>
      <c r="D39" s="8">
        <v>50.58</v>
      </c>
      <c r="E39" s="29"/>
      <c r="F39" s="7" t="s">
        <v>5</v>
      </c>
      <c r="G39" s="26"/>
      <c r="H39" s="7" t="s">
        <v>192</v>
      </c>
      <c r="I39" s="7">
        <v>81</v>
      </c>
      <c r="J39" s="16">
        <v>5.14</v>
      </c>
      <c r="K39" s="16">
        <v>0.23</v>
      </c>
      <c r="L39" s="16">
        <v>0.27</v>
      </c>
      <c r="M39" s="7"/>
      <c r="N39" s="9">
        <v>1.44</v>
      </c>
      <c r="O39" s="28"/>
      <c r="P39" s="28"/>
      <c r="Q39" s="9">
        <v>1.44</v>
      </c>
      <c r="R39" s="28"/>
      <c r="S39" s="7" t="s">
        <v>30</v>
      </c>
      <c r="T39" s="10" t="s">
        <v>58</v>
      </c>
    </row>
    <row r="40" spans="1:20" ht="16">
      <c r="A40" s="7" t="s">
        <v>33</v>
      </c>
      <c r="B40" s="8">
        <v>-8.16</v>
      </c>
      <c r="C40" s="8">
        <v>114.24</v>
      </c>
      <c r="D40" s="29">
        <v>-8.16</v>
      </c>
      <c r="E40" s="29">
        <f>AVERAGE(D40:D47)</f>
        <v>-7.6420000000000003</v>
      </c>
      <c r="F40" s="7" t="s">
        <v>5</v>
      </c>
      <c r="G40" s="26" t="s">
        <v>188</v>
      </c>
      <c r="H40" s="7" t="s">
        <v>191</v>
      </c>
      <c r="I40" s="18">
        <v>78.52390641288801</v>
      </c>
      <c r="J40" s="16" t="s">
        <v>163</v>
      </c>
      <c r="K40" s="16"/>
      <c r="L40" s="16">
        <v>0.20711470588235292</v>
      </c>
      <c r="M40" s="7"/>
      <c r="N40" s="9">
        <v>1.67</v>
      </c>
      <c r="O40" s="28">
        <f>AVERAGE(N40:N47)</f>
        <v>1.2599999999999998</v>
      </c>
      <c r="P40" s="28">
        <f>_xlfn.STDEV.S(N40:N47)</f>
        <v>0.58409881747134962</v>
      </c>
      <c r="Q40" s="28">
        <f>AVERAGE(N40:N43)</f>
        <v>1.5699999999999998</v>
      </c>
      <c r="R40" s="28">
        <f>AVERAGE(Q40:Q47)</f>
        <v>1.0740000000000001</v>
      </c>
      <c r="S40" s="7" t="s">
        <v>30</v>
      </c>
      <c r="T40" s="10" t="s">
        <v>59</v>
      </c>
    </row>
    <row r="41" spans="1:20" ht="16">
      <c r="A41" s="7" t="s">
        <v>33</v>
      </c>
      <c r="B41" s="8">
        <v>-8.16</v>
      </c>
      <c r="C41" s="8">
        <v>114.24</v>
      </c>
      <c r="D41" s="29"/>
      <c r="E41" s="29"/>
      <c r="F41" s="7" t="s">
        <v>5</v>
      </c>
      <c r="G41" s="26"/>
      <c r="H41" s="7" t="s">
        <v>191</v>
      </c>
      <c r="I41" s="18">
        <v>78.711882641580885</v>
      </c>
      <c r="J41" s="16" t="s">
        <v>164</v>
      </c>
      <c r="K41" s="16"/>
      <c r="L41" s="16">
        <v>0.1900115</v>
      </c>
      <c r="M41" s="7"/>
      <c r="N41" s="9">
        <v>1.4</v>
      </c>
      <c r="O41" s="28"/>
      <c r="P41" s="28"/>
      <c r="Q41" s="28"/>
      <c r="R41" s="28"/>
      <c r="S41" s="7" t="s">
        <v>30</v>
      </c>
      <c r="T41" s="10" t="s">
        <v>59</v>
      </c>
    </row>
    <row r="42" spans="1:20" ht="16">
      <c r="A42" s="7" t="s">
        <v>33</v>
      </c>
      <c r="B42" s="8">
        <v>-8.16</v>
      </c>
      <c r="C42" s="8">
        <v>114.24</v>
      </c>
      <c r="D42" s="29"/>
      <c r="E42" s="29"/>
      <c r="F42" s="7" t="s">
        <v>5</v>
      </c>
      <c r="G42" s="26"/>
      <c r="H42" s="7" t="s">
        <v>191</v>
      </c>
      <c r="I42" s="18">
        <v>79.830484797591538</v>
      </c>
      <c r="J42" s="16" t="s">
        <v>165</v>
      </c>
      <c r="K42" s="16"/>
      <c r="L42" s="16">
        <v>0.14006399235912129</v>
      </c>
      <c r="M42" s="7"/>
      <c r="N42" s="9">
        <v>1.2</v>
      </c>
      <c r="O42" s="28"/>
      <c r="P42" s="28"/>
      <c r="Q42" s="28"/>
      <c r="R42" s="28"/>
      <c r="S42" s="7" t="s">
        <v>30</v>
      </c>
      <c r="T42" s="10" t="s">
        <v>59</v>
      </c>
    </row>
    <row r="43" spans="1:20" ht="16">
      <c r="A43" s="7" t="s">
        <v>33</v>
      </c>
      <c r="B43" s="8">
        <v>-8.16</v>
      </c>
      <c r="C43" s="8">
        <v>114.24</v>
      </c>
      <c r="D43" s="29"/>
      <c r="E43" s="29"/>
      <c r="F43" s="7" t="s">
        <v>5</v>
      </c>
      <c r="G43" s="26"/>
      <c r="H43" s="7" t="s">
        <v>191</v>
      </c>
      <c r="I43" s="18">
        <v>78.090592157604348</v>
      </c>
      <c r="J43" s="16" t="s">
        <v>166</v>
      </c>
      <c r="K43" s="16"/>
      <c r="L43" s="16">
        <v>0.216366</v>
      </c>
      <c r="M43" s="7"/>
      <c r="N43" s="9">
        <v>2.0099999999999998</v>
      </c>
      <c r="O43" s="28"/>
      <c r="P43" s="28"/>
      <c r="Q43" s="28"/>
      <c r="R43" s="28"/>
      <c r="S43" s="7" t="s">
        <v>30</v>
      </c>
      <c r="T43" s="10" t="s">
        <v>59</v>
      </c>
    </row>
    <row r="44" spans="1:20" ht="16">
      <c r="A44" s="7" t="s">
        <v>34</v>
      </c>
      <c r="B44" s="8">
        <v>-6.18</v>
      </c>
      <c r="C44" s="8">
        <v>105.42</v>
      </c>
      <c r="D44" s="8">
        <v>-6.18</v>
      </c>
      <c r="E44" s="29"/>
      <c r="F44" s="7" t="s">
        <v>5</v>
      </c>
      <c r="G44" s="26" t="s">
        <v>189</v>
      </c>
      <c r="H44" s="7" t="s">
        <v>191</v>
      </c>
      <c r="I44" s="7"/>
      <c r="J44" s="7"/>
      <c r="K44" s="7"/>
      <c r="L44" s="16">
        <v>0.04</v>
      </c>
      <c r="M44" s="7"/>
      <c r="N44" s="9">
        <v>0.2</v>
      </c>
      <c r="O44" s="28"/>
      <c r="P44" s="28"/>
      <c r="Q44" s="9">
        <v>0.2</v>
      </c>
      <c r="R44" s="28"/>
      <c r="S44" s="7" t="s">
        <v>30</v>
      </c>
      <c r="T44" s="10" t="s">
        <v>60</v>
      </c>
    </row>
    <row r="45" spans="1:20" ht="16">
      <c r="A45" s="7" t="s">
        <v>35</v>
      </c>
      <c r="B45" s="8">
        <v>-7.09</v>
      </c>
      <c r="C45" s="8">
        <v>110.61</v>
      </c>
      <c r="D45" s="8">
        <v>-7.09</v>
      </c>
      <c r="E45" s="29"/>
      <c r="F45" s="7" t="s">
        <v>5</v>
      </c>
      <c r="G45" s="26"/>
      <c r="H45" s="7" t="s">
        <v>191</v>
      </c>
      <c r="I45" s="7"/>
      <c r="J45" s="7"/>
      <c r="K45" s="7"/>
      <c r="L45" s="7">
        <v>0.03</v>
      </c>
      <c r="M45" s="7"/>
      <c r="N45" s="9">
        <v>1.7</v>
      </c>
      <c r="O45" s="28"/>
      <c r="P45" s="28"/>
      <c r="Q45" s="9">
        <v>1.7</v>
      </c>
      <c r="R45" s="28"/>
      <c r="S45" s="7" t="s">
        <v>30</v>
      </c>
      <c r="T45" s="10" t="s">
        <v>60</v>
      </c>
    </row>
    <row r="46" spans="1:20" ht="16">
      <c r="A46" s="7" t="s">
        <v>36</v>
      </c>
      <c r="B46" s="8">
        <v>-8.3000000000000007</v>
      </c>
      <c r="C46" s="8">
        <v>115.28</v>
      </c>
      <c r="D46" s="8">
        <v>-8.3000000000000007</v>
      </c>
      <c r="E46" s="29"/>
      <c r="F46" s="7" t="s">
        <v>5</v>
      </c>
      <c r="G46" s="26"/>
      <c r="H46" s="7" t="s">
        <v>191</v>
      </c>
      <c r="I46" s="7"/>
      <c r="J46" s="7"/>
      <c r="K46" s="7"/>
      <c r="L46" s="7">
        <v>0.03</v>
      </c>
      <c r="M46" s="7"/>
      <c r="N46" s="9">
        <v>1.2</v>
      </c>
      <c r="O46" s="28"/>
      <c r="P46" s="28"/>
      <c r="Q46" s="9">
        <v>1.2</v>
      </c>
      <c r="R46" s="28"/>
      <c r="S46" s="7" t="s">
        <v>30</v>
      </c>
      <c r="T46" s="10" t="s">
        <v>60</v>
      </c>
    </row>
    <row r="47" spans="1:20" ht="16">
      <c r="A47" s="7" t="s">
        <v>37</v>
      </c>
      <c r="B47" s="8">
        <v>-8.48</v>
      </c>
      <c r="C47" s="8">
        <v>120.08</v>
      </c>
      <c r="D47" s="8">
        <v>-8.48</v>
      </c>
      <c r="E47" s="29"/>
      <c r="F47" s="7" t="s">
        <v>5</v>
      </c>
      <c r="G47" s="26"/>
      <c r="H47" s="7" t="s">
        <v>191</v>
      </c>
      <c r="I47" s="7"/>
      <c r="J47" s="7"/>
      <c r="K47" s="7"/>
      <c r="L47" s="7">
        <v>0.08</v>
      </c>
      <c r="M47" s="7"/>
      <c r="N47" s="9">
        <v>0.7</v>
      </c>
      <c r="O47" s="28"/>
      <c r="P47" s="28"/>
      <c r="Q47" s="9">
        <v>0.7</v>
      </c>
      <c r="R47" s="28"/>
      <c r="S47" s="7" t="s">
        <v>30</v>
      </c>
      <c r="T47" s="10" t="s">
        <v>60</v>
      </c>
    </row>
    <row r="48" spans="1:20" ht="16">
      <c r="A48" s="7" t="s">
        <v>38</v>
      </c>
      <c r="B48" s="8">
        <v>59.33</v>
      </c>
      <c r="C48" s="8">
        <v>-153.43</v>
      </c>
      <c r="D48" s="8">
        <v>59.33</v>
      </c>
      <c r="E48" s="29">
        <f>AVERAGE(D48:D53)</f>
        <v>55.175000000000004</v>
      </c>
      <c r="F48" s="7" t="s">
        <v>5</v>
      </c>
      <c r="G48" s="7">
        <v>90</v>
      </c>
      <c r="H48" s="7" t="s">
        <v>191</v>
      </c>
      <c r="I48" s="7">
        <v>81</v>
      </c>
      <c r="J48" s="7" t="s">
        <v>157</v>
      </c>
      <c r="K48" s="7"/>
      <c r="L48" s="7">
        <v>0.31</v>
      </c>
      <c r="M48" s="7"/>
      <c r="N48" s="9">
        <v>1.6</v>
      </c>
      <c r="O48" s="28">
        <f>AVERAGE(N48:N53)</f>
        <v>1.5666666666666667</v>
      </c>
      <c r="P48" s="28">
        <f>_xlfn.STDEV.S(N48:N53)</f>
        <v>0.32041639575194397</v>
      </c>
      <c r="Q48" s="9">
        <v>1.6</v>
      </c>
      <c r="R48" s="28">
        <f>AVERAGE(N48:N53)</f>
        <v>1.5666666666666667</v>
      </c>
      <c r="S48" s="7" t="s">
        <v>30</v>
      </c>
      <c r="T48" s="10" t="s">
        <v>61</v>
      </c>
    </row>
    <row r="49" spans="1:20" ht="16">
      <c r="A49" s="7" t="s">
        <v>39</v>
      </c>
      <c r="B49" s="8">
        <v>55.28</v>
      </c>
      <c r="C49" s="8">
        <v>-162.08000000000001</v>
      </c>
      <c r="D49" s="8">
        <v>55.28</v>
      </c>
      <c r="E49" s="29"/>
      <c r="F49" s="7" t="s">
        <v>5</v>
      </c>
      <c r="G49" s="7">
        <v>81</v>
      </c>
      <c r="H49" s="7" t="s">
        <v>191</v>
      </c>
      <c r="I49" s="7">
        <v>76</v>
      </c>
      <c r="J49" s="7" t="s">
        <v>158</v>
      </c>
      <c r="K49" s="7"/>
      <c r="L49" s="7">
        <v>7.0000000000000007E-2</v>
      </c>
      <c r="M49" s="7"/>
      <c r="N49" s="9">
        <v>1</v>
      </c>
      <c r="O49" s="28"/>
      <c r="P49" s="28"/>
      <c r="Q49" s="9">
        <v>1</v>
      </c>
      <c r="R49" s="28"/>
      <c r="S49" s="7" t="s">
        <v>30</v>
      </c>
      <c r="T49" s="10" t="s">
        <v>61</v>
      </c>
    </row>
    <row r="50" spans="1:20" ht="16">
      <c r="A50" s="7" t="s">
        <v>40</v>
      </c>
      <c r="B50" s="8">
        <v>54.7</v>
      </c>
      <c r="C50" s="8">
        <v>-163.87</v>
      </c>
      <c r="D50" s="8">
        <v>54.7</v>
      </c>
      <c r="E50" s="29"/>
      <c r="F50" s="7" t="s">
        <v>5</v>
      </c>
      <c r="G50" s="7">
        <v>57</v>
      </c>
      <c r="H50" s="7" t="s">
        <v>191</v>
      </c>
      <c r="I50" s="7">
        <v>68</v>
      </c>
      <c r="J50" s="7" t="s">
        <v>159</v>
      </c>
      <c r="K50" s="7"/>
      <c r="L50" s="7">
        <v>0.05</v>
      </c>
      <c r="M50" s="7"/>
      <c r="N50" s="9">
        <v>1.8</v>
      </c>
      <c r="O50" s="28"/>
      <c r="P50" s="28"/>
      <c r="Q50" s="9">
        <v>1.8</v>
      </c>
      <c r="R50" s="28"/>
      <c r="S50" s="7" t="s">
        <v>30</v>
      </c>
      <c r="T50" s="10" t="s">
        <v>61</v>
      </c>
    </row>
    <row r="51" spans="1:20" ht="16">
      <c r="A51" s="7" t="s">
        <v>41</v>
      </c>
      <c r="B51" s="8">
        <v>54.05</v>
      </c>
      <c r="C51" s="8">
        <v>-165.94</v>
      </c>
      <c r="D51" s="8">
        <v>54.05</v>
      </c>
      <c r="E51" s="29"/>
      <c r="F51" s="7" t="s">
        <v>5</v>
      </c>
      <c r="G51" s="7">
        <v>71</v>
      </c>
      <c r="H51" s="7" t="s">
        <v>191</v>
      </c>
      <c r="I51" s="7">
        <v>71</v>
      </c>
      <c r="J51" s="7" t="s">
        <v>160</v>
      </c>
      <c r="K51" s="7"/>
      <c r="L51" s="7">
        <v>0.03</v>
      </c>
      <c r="M51" s="7"/>
      <c r="N51" s="9">
        <v>1.4</v>
      </c>
      <c r="O51" s="28"/>
      <c r="P51" s="28"/>
      <c r="Q51" s="9">
        <v>1.4</v>
      </c>
      <c r="R51" s="28"/>
      <c r="S51" s="7" t="s">
        <v>30</v>
      </c>
      <c r="T51" s="10" t="s">
        <v>61</v>
      </c>
    </row>
    <row r="52" spans="1:20" ht="16">
      <c r="A52" s="7" t="s">
        <v>42</v>
      </c>
      <c r="B52" s="8">
        <v>52.29</v>
      </c>
      <c r="C52" s="8">
        <v>-172.47</v>
      </c>
      <c r="D52" s="8">
        <v>52.29</v>
      </c>
      <c r="E52" s="29"/>
      <c r="F52" s="7" t="s">
        <v>5</v>
      </c>
      <c r="G52" s="7">
        <v>108</v>
      </c>
      <c r="H52" s="7" t="s">
        <v>191</v>
      </c>
      <c r="I52" s="7">
        <v>82</v>
      </c>
      <c r="J52" s="7" t="s">
        <v>161</v>
      </c>
      <c r="K52" s="7"/>
      <c r="L52" s="7">
        <v>0.06</v>
      </c>
      <c r="M52" s="7"/>
      <c r="N52" s="9">
        <v>1.8</v>
      </c>
      <c r="O52" s="28"/>
      <c r="P52" s="28"/>
      <c r="Q52" s="9">
        <v>1.8</v>
      </c>
      <c r="R52" s="28"/>
      <c r="S52" s="7" t="s">
        <v>30</v>
      </c>
      <c r="T52" s="10" t="s">
        <v>61</v>
      </c>
    </row>
    <row r="53" spans="1:20" ht="16">
      <c r="A53" s="7" t="s">
        <v>43</v>
      </c>
      <c r="B53" s="8">
        <v>55.4</v>
      </c>
      <c r="C53" s="8">
        <v>-174.16</v>
      </c>
      <c r="D53" s="8">
        <v>55.4</v>
      </c>
      <c r="E53" s="29"/>
      <c r="F53" s="7" t="s">
        <v>5</v>
      </c>
      <c r="G53" s="7">
        <v>151</v>
      </c>
      <c r="H53" s="7" t="s">
        <v>191</v>
      </c>
      <c r="I53" s="7">
        <v>78</v>
      </c>
      <c r="J53" s="7" t="s">
        <v>162</v>
      </c>
      <c r="K53" s="7"/>
      <c r="L53" s="7">
        <v>0.28999999999999998</v>
      </c>
      <c r="M53" s="7"/>
      <c r="N53" s="9">
        <v>1.8</v>
      </c>
      <c r="O53" s="28"/>
      <c r="P53" s="28"/>
      <c r="Q53" s="9">
        <v>1.8</v>
      </c>
      <c r="R53" s="28"/>
      <c r="S53" s="7" t="s">
        <v>30</v>
      </c>
      <c r="T53" s="10" t="s">
        <v>61</v>
      </c>
    </row>
    <row r="54" spans="1:20" ht="16">
      <c r="A54" s="7" t="s">
        <v>44</v>
      </c>
      <c r="B54" s="8">
        <v>34.700000000000003</v>
      </c>
      <c r="C54" s="8">
        <v>139.38999999999999</v>
      </c>
      <c r="D54" s="29">
        <v>34.700000000000003</v>
      </c>
      <c r="E54" s="29">
        <f>AVERAGE(D54:D55)</f>
        <v>34.700000000000003</v>
      </c>
      <c r="F54" s="7" t="s">
        <v>5</v>
      </c>
      <c r="G54" s="26" t="s">
        <v>190</v>
      </c>
      <c r="H54" s="7" t="s">
        <v>191</v>
      </c>
      <c r="I54" s="7">
        <v>77</v>
      </c>
      <c r="J54" s="7">
        <v>7.32</v>
      </c>
      <c r="L54" s="7">
        <v>0.15</v>
      </c>
      <c r="M54" s="7"/>
      <c r="N54" s="9">
        <v>1.4074065823085316</v>
      </c>
      <c r="O54" s="28">
        <f>AVERAGE(N54:N60)</f>
        <v>1.1135848985172114</v>
      </c>
      <c r="P54" s="28">
        <f>_xlfn.STDEV.S(N54:N60)</f>
        <v>0.36079686353859686</v>
      </c>
      <c r="Q54" s="28">
        <f>AVERAGE(N54:N55)</f>
        <v>1.4975471448102391</v>
      </c>
      <c r="R54" s="28">
        <f>AVERAGE(Q54:Q60)</f>
        <v>1.2287735724051196</v>
      </c>
      <c r="S54" s="7" t="s">
        <v>30</v>
      </c>
      <c r="T54" s="10" t="s">
        <v>62</v>
      </c>
    </row>
    <row r="55" spans="1:20" ht="16">
      <c r="A55" s="7" t="s">
        <v>44</v>
      </c>
      <c r="B55" s="8">
        <v>34.700000000000003</v>
      </c>
      <c r="C55" s="8">
        <v>139.38999999999999</v>
      </c>
      <c r="D55" s="29"/>
      <c r="E55" s="29"/>
      <c r="F55" s="7" t="s">
        <v>5</v>
      </c>
      <c r="G55" s="26"/>
      <c r="H55" s="7" t="s">
        <v>191</v>
      </c>
      <c r="I55" s="7">
        <v>72</v>
      </c>
      <c r="J55" s="7">
        <v>5.68</v>
      </c>
      <c r="K55" s="7"/>
      <c r="L55" s="7">
        <v>0.06</v>
      </c>
      <c r="M55" s="7"/>
      <c r="N55" s="9">
        <v>1.5876877073119466</v>
      </c>
      <c r="O55" s="28"/>
      <c r="P55" s="28"/>
      <c r="Q55" s="28"/>
      <c r="R55" s="28"/>
      <c r="S55" s="7" t="s">
        <v>30</v>
      </c>
      <c r="T55" s="10" t="s">
        <v>62</v>
      </c>
    </row>
    <row r="56" spans="1:20" ht="16">
      <c r="A56" s="7" t="s">
        <v>45</v>
      </c>
      <c r="B56" s="8">
        <v>30.69</v>
      </c>
      <c r="C56" s="8">
        <v>140.02000000000001</v>
      </c>
      <c r="D56" s="29"/>
      <c r="E56" s="29"/>
      <c r="F56" s="7" t="s">
        <v>5</v>
      </c>
      <c r="G56" s="26" t="s">
        <v>183</v>
      </c>
      <c r="H56" s="7" t="s">
        <v>191</v>
      </c>
      <c r="I56" s="18">
        <v>81.5</v>
      </c>
      <c r="J56" s="7" t="s">
        <v>167</v>
      </c>
      <c r="K56" s="7"/>
      <c r="L56" s="16">
        <v>0.11899999999999999</v>
      </c>
      <c r="M56" s="7"/>
      <c r="N56" s="9">
        <v>1</v>
      </c>
      <c r="O56" s="28"/>
      <c r="P56" s="28"/>
      <c r="Q56" s="28">
        <f>AVERAGE(N56:N60)</f>
        <v>0.96</v>
      </c>
      <c r="R56" s="28"/>
      <c r="S56" s="7" t="s">
        <v>30</v>
      </c>
      <c r="T56" s="10" t="s">
        <v>63</v>
      </c>
    </row>
    <row r="57" spans="1:20" ht="16">
      <c r="A57" s="7" t="s">
        <v>45</v>
      </c>
      <c r="B57" s="8">
        <v>30.69</v>
      </c>
      <c r="C57" s="8">
        <v>140.02000000000001</v>
      </c>
      <c r="D57" s="29"/>
      <c r="E57" s="29"/>
      <c r="F57" s="7" t="s">
        <v>5</v>
      </c>
      <c r="G57" s="26"/>
      <c r="H57" s="7" t="s">
        <v>191</v>
      </c>
      <c r="I57" s="18">
        <v>81.3</v>
      </c>
      <c r="J57" s="7" t="s">
        <v>168</v>
      </c>
      <c r="K57" s="7"/>
      <c r="L57" s="16">
        <v>9.8000000000000004E-2</v>
      </c>
      <c r="M57" s="7"/>
      <c r="N57" s="9">
        <v>1.3</v>
      </c>
      <c r="O57" s="28"/>
      <c r="P57" s="28"/>
      <c r="Q57" s="28"/>
      <c r="R57" s="28"/>
      <c r="S57" s="7" t="s">
        <v>30</v>
      </c>
      <c r="T57" s="10" t="s">
        <v>63</v>
      </c>
    </row>
    <row r="58" spans="1:20" ht="16">
      <c r="A58" s="7" t="s">
        <v>45</v>
      </c>
      <c r="B58" s="8">
        <v>30.69</v>
      </c>
      <c r="C58" s="8">
        <v>140.02000000000001</v>
      </c>
      <c r="D58" s="29"/>
      <c r="E58" s="29"/>
      <c r="F58" s="7" t="s">
        <v>5</v>
      </c>
      <c r="G58" s="26"/>
      <c r="H58" s="7" t="s">
        <v>191</v>
      </c>
      <c r="I58" s="18">
        <v>81.7</v>
      </c>
      <c r="J58" s="7" t="s">
        <v>169</v>
      </c>
      <c r="K58" s="7"/>
      <c r="L58" s="16">
        <v>0.109</v>
      </c>
      <c r="M58" s="7"/>
      <c r="N58" s="9">
        <v>0.5</v>
      </c>
      <c r="O58" s="28"/>
      <c r="P58" s="28"/>
      <c r="Q58" s="28"/>
      <c r="R58" s="28"/>
      <c r="S58" s="7" t="s">
        <v>30</v>
      </c>
      <c r="T58" s="10" t="s">
        <v>63</v>
      </c>
    </row>
    <row r="59" spans="1:20" ht="16">
      <c r="A59" s="7" t="s">
        <v>45</v>
      </c>
      <c r="B59" s="8">
        <v>30.69</v>
      </c>
      <c r="C59" s="8">
        <v>140.02000000000001</v>
      </c>
      <c r="D59" s="29"/>
      <c r="E59" s="29"/>
      <c r="F59" s="7" t="s">
        <v>5</v>
      </c>
      <c r="G59" s="26"/>
      <c r="H59" s="7" t="s">
        <v>191</v>
      </c>
      <c r="I59" s="18">
        <v>82.2</v>
      </c>
      <c r="J59" s="7" t="s">
        <v>170</v>
      </c>
      <c r="K59" s="7"/>
      <c r="L59" s="16">
        <v>0.16700000000000001</v>
      </c>
      <c r="M59" s="7"/>
      <c r="N59" s="9">
        <v>0.9</v>
      </c>
      <c r="O59" s="28"/>
      <c r="P59" s="28"/>
      <c r="Q59" s="28"/>
      <c r="R59" s="28"/>
      <c r="S59" s="7" t="s">
        <v>30</v>
      </c>
      <c r="T59" s="10" t="s">
        <v>63</v>
      </c>
    </row>
    <row r="60" spans="1:20" ht="16">
      <c r="A60" s="7" t="s">
        <v>45</v>
      </c>
      <c r="B60" s="8">
        <v>30.69</v>
      </c>
      <c r="C60" s="8">
        <v>140.02000000000001</v>
      </c>
      <c r="D60" s="29"/>
      <c r="E60" s="29"/>
      <c r="F60" s="7" t="s">
        <v>5</v>
      </c>
      <c r="G60" s="26"/>
      <c r="H60" s="7" t="s">
        <v>191</v>
      </c>
      <c r="I60" s="18">
        <v>82.7</v>
      </c>
      <c r="J60" s="7" t="s">
        <v>171</v>
      </c>
      <c r="K60" s="7"/>
      <c r="L60" s="16">
        <v>0.156</v>
      </c>
      <c r="M60" s="7"/>
      <c r="N60" s="9">
        <v>1.1000000000000001</v>
      </c>
      <c r="O60" s="28"/>
      <c r="P60" s="28"/>
      <c r="Q60" s="28"/>
      <c r="R60" s="28"/>
      <c r="S60" s="7" t="s">
        <v>30</v>
      </c>
      <c r="T60" s="10" t="s">
        <v>63</v>
      </c>
    </row>
    <row r="61" spans="1:20" ht="16">
      <c r="A61" s="7" t="s">
        <v>46</v>
      </c>
      <c r="B61" s="8">
        <v>-1.35</v>
      </c>
      <c r="C61" s="8">
        <v>-78.64</v>
      </c>
      <c r="D61" s="29">
        <v>-1.35</v>
      </c>
      <c r="E61" s="29">
        <f>AVERAGE(D61:D64)</f>
        <v>-1.675</v>
      </c>
      <c r="F61" s="7" t="s">
        <v>5</v>
      </c>
      <c r="G61" s="26" t="s">
        <v>196</v>
      </c>
      <c r="H61" s="7" t="s">
        <v>192</v>
      </c>
      <c r="I61" s="7">
        <v>84</v>
      </c>
      <c r="J61" s="7">
        <v>4.3</v>
      </c>
      <c r="K61" s="7">
        <v>0.16</v>
      </c>
      <c r="L61" s="7">
        <v>0.13</v>
      </c>
      <c r="M61" s="7"/>
      <c r="N61" s="9">
        <v>0.77498485976641818</v>
      </c>
      <c r="O61" s="28">
        <f>AVERAGE(N61:N64)</f>
        <v>0.9849954991097144</v>
      </c>
      <c r="P61" s="28">
        <f>_xlfn.STDEV.S(N61:N64)</f>
        <v>0.1664870488115727</v>
      </c>
      <c r="Q61" s="28">
        <f>AVERAGE(N61:N63)</f>
        <v>0.94964311199039486</v>
      </c>
      <c r="R61" s="28">
        <f>AVERAGE(Q61:Q64)</f>
        <v>1.0203478862290338</v>
      </c>
      <c r="S61" s="7" t="s">
        <v>30</v>
      </c>
      <c r="T61" s="10" t="s">
        <v>195</v>
      </c>
    </row>
    <row r="62" spans="1:20" ht="16">
      <c r="A62" s="7" t="s">
        <v>46</v>
      </c>
      <c r="B62" s="8">
        <v>-1.35</v>
      </c>
      <c r="C62" s="8">
        <v>-78.64</v>
      </c>
      <c r="D62" s="29"/>
      <c r="E62" s="29"/>
      <c r="F62" s="7" t="s">
        <v>5</v>
      </c>
      <c r="G62" s="26"/>
      <c r="H62" s="7" t="s">
        <v>192</v>
      </c>
      <c r="I62" s="7">
        <v>83</v>
      </c>
      <c r="J62" s="7">
        <v>7.4</v>
      </c>
      <c r="K62" s="16">
        <v>0.2</v>
      </c>
      <c r="L62" s="7">
        <v>0.33</v>
      </c>
      <c r="M62" s="7"/>
      <c r="N62" s="9">
        <v>1.1427977061161092</v>
      </c>
      <c r="O62" s="28"/>
      <c r="P62" s="28"/>
      <c r="Q62" s="28"/>
      <c r="R62" s="28"/>
      <c r="S62" s="7" t="s">
        <v>30</v>
      </c>
      <c r="T62" s="10" t="s">
        <v>195</v>
      </c>
    </row>
    <row r="63" spans="1:20" ht="16">
      <c r="A63" s="7" t="s">
        <v>46</v>
      </c>
      <c r="B63" s="8">
        <v>-1.35</v>
      </c>
      <c r="C63" s="8">
        <v>-78.64</v>
      </c>
      <c r="D63" s="29"/>
      <c r="E63" s="29"/>
      <c r="F63" s="7" t="s">
        <v>5</v>
      </c>
      <c r="G63" s="26"/>
      <c r="H63" s="7" t="s">
        <v>192</v>
      </c>
      <c r="I63" s="7">
        <v>84</v>
      </c>
      <c r="J63" s="7">
        <v>7.11</v>
      </c>
      <c r="K63" s="7">
        <v>0.23</v>
      </c>
      <c r="L63" s="7">
        <v>0.36</v>
      </c>
      <c r="M63" s="7"/>
      <c r="N63" s="9">
        <v>0.93114677008865743</v>
      </c>
      <c r="O63" s="28"/>
      <c r="P63" s="28"/>
      <c r="Q63" s="28"/>
      <c r="R63" s="28"/>
      <c r="S63" s="7" t="s">
        <v>30</v>
      </c>
      <c r="T63" s="10" t="s">
        <v>195</v>
      </c>
    </row>
    <row r="64" spans="1:20" ht="16">
      <c r="A64" s="7" t="s">
        <v>47</v>
      </c>
      <c r="B64" s="8">
        <v>-2</v>
      </c>
      <c r="C64" s="8">
        <v>-78.33</v>
      </c>
      <c r="D64" s="8">
        <v>-2</v>
      </c>
      <c r="E64" s="29"/>
      <c r="F64" s="7" t="s">
        <v>5</v>
      </c>
      <c r="G64" s="26"/>
      <c r="H64" s="7" t="s">
        <v>192</v>
      </c>
      <c r="I64" s="7">
        <v>88</v>
      </c>
      <c r="J64" s="7">
        <v>8.06</v>
      </c>
      <c r="K64" s="7">
        <v>0.28000000000000003</v>
      </c>
      <c r="L64" s="7">
        <v>0.45</v>
      </c>
      <c r="M64" s="7"/>
      <c r="N64" s="9">
        <v>1.0910526604676729</v>
      </c>
      <c r="O64" s="28"/>
      <c r="P64" s="28"/>
      <c r="Q64" s="9">
        <v>1.0910526604676729</v>
      </c>
      <c r="R64" s="28"/>
      <c r="S64" s="7" t="s">
        <v>30</v>
      </c>
      <c r="T64" s="10" t="s">
        <v>195</v>
      </c>
    </row>
    <row r="65" spans="1:20" ht="16">
      <c r="A65" s="7" t="s">
        <v>20</v>
      </c>
      <c r="B65" s="8">
        <v>14.28</v>
      </c>
      <c r="C65" s="8">
        <v>-90.87</v>
      </c>
      <c r="D65" s="29">
        <v>14.28</v>
      </c>
      <c r="E65" s="29">
        <v>14.28</v>
      </c>
      <c r="F65" s="7" t="s">
        <v>5</v>
      </c>
      <c r="G65" s="7" t="s">
        <v>198</v>
      </c>
      <c r="H65" s="7" t="s">
        <v>191</v>
      </c>
      <c r="I65" s="18">
        <v>72.290513355037518</v>
      </c>
      <c r="J65" s="16">
        <v>3.91</v>
      </c>
      <c r="K65" s="16">
        <v>0.14767443132706765</v>
      </c>
      <c r="L65" s="16">
        <v>0.2354</v>
      </c>
      <c r="M65" s="20">
        <v>1.7982322426159728E-2</v>
      </c>
      <c r="N65" s="9">
        <v>1.6178948062558367</v>
      </c>
      <c r="O65" s="28">
        <f>AVERAGE(N65:N75)</f>
        <v>1.3661116022095126</v>
      </c>
      <c r="P65" s="28">
        <f>_xlfn.STDEV.S(N65:N75)</f>
        <v>0.27439416167127678</v>
      </c>
      <c r="Q65" s="28">
        <f>AVERAGE(O65)</f>
        <v>1.3661116022095126</v>
      </c>
      <c r="R65" s="28">
        <f>AVERAGE(Q65:Q75)</f>
        <v>1.3661116022095126</v>
      </c>
      <c r="S65" s="7" t="s">
        <v>68</v>
      </c>
      <c r="T65" s="10" t="s">
        <v>65</v>
      </c>
    </row>
    <row r="66" spans="1:20" ht="16">
      <c r="A66" s="7" t="s">
        <v>20</v>
      </c>
      <c r="B66" s="8">
        <v>14.28</v>
      </c>
      <c r="C66" s="8">
        <v>-90.87</v>
      </c>
      <c r="D66" s="29"/>
      <c r="E66" s="29"/>
      <c r="F66" s="7" t="s">
        <v>5</v>
      </c>
      <c r="G66" s="7" t="s">
        <v>198</v>
      </c>
      <c r="H66" s="7" t="s">
        <v>191</v>
      </c>
      <c r="I66" s="18">
        <v>72.207233739596049</v>
      </c>
      <c r="J66" s="16">
        <v>3.94</v>
      </c>
      <c r="K66" s="16">
        <v>0.15300921097067527</v>
      </c>
      <c r="L66" s="16">
        <v>0.1027</v>
      </c>
      <c r="M66" s="20">
        <v>2.3673801732781191E-2</v>
      </c>
      <c r="N66" s="9">
        <v>1.2374305288367669</v>
      </c>
      <c r="O66" s="28"/>
      <c r="P66" s="28"/>
      <c r="Q66" s="28"/>
      <c r="R66" s="28"/>
      <c r="S66" s="7" t="s">
        <v>68</v>
      </c>
      <c r="T66" s="10" t="s">
        <v>65</v>
      </c>
    </row>
    <row r="67" spans="1:20" ht="16">
      <c r="A67" s="7" t="s">
        <v>20</v>
      </c>
      <c r="B67" s="8">
        <v>14.28</v>
      </c>
      <c r="C67" s="8">
        <v>-90.87</v>
      </c>
      <c r="D67" s="29"/>
      <c r="E67" s="29"/>
      <c r="F67" s="7" t="s">
        <v>5</v>
      </c>
      <c r="G67" s="7" t="s">
        <v>198</v>
      </c>
      <c r="H67" s="7" t="s">
        <v>191</v>
      </c>
      <c r="I67" s="18">
        <v>72.945112442263962</v>
      </c>
      <c r="J67" s="16">
        <v>3.65</v>
      </c>
      <c r="K67" s="16">
        <v>0.16465574072815403</v>
      </c>
      <c r="L67" s="16">
        <v>6.3700000000000007E-2</v>
      </c>
      <c r="M67" s="20">
        <v>2.8170487319605302E-2</v>
      </c>
      <c r="N67" s="9">
        <v>0.99607728102190651</v>
      </c>
      <c r="O67" s="28"/>
      <c r="P67" s="28"/>
      <c r="Q67" s="28"/>
      <c r="R67" s="28"/>
      <c r="S67" s="7" t="s">
        <v>68</v>
      </c>
      <c r="T67" s="10" t="s">
        <v>65</v>
      </c>
    </row>
    <row r="68" spans="1:20" ht="16">
      <c r="A68" s="7" t="s">
        <v>20</v>
      </c>
      <c r="B68" s="8">
        <v>14.28</v>
      </c>
      <c r="C68" s="8">
        <v>-90.87</v>
      </c>
      <c r="D68" s="29"/>
      <c r="E68" s="29"/>
      <c r="F68" s="7" t="s">
        <v>5</v>
      </c>
      <c r="G68" s="7" t="s">
        <v>199</v>
      </c>
      <c r="H68" s="7" t="s">
        <v>191</v>
      </c>
      <c r="I68" s="18">
        <v>73.275857613801847</v>
      </c>
      <c r="J68" s="16">
        <v>3.58</v>
      </c>
      <c r="K68" s="16">
        <v>0.20015889852398927</v>
      </c>
      <c r="L68" s="16">
        <v>8.7800000000000003E-2</v>
      </c>
      <c r="M68" s="20">
        <v>2.9155046359297807E-2</v>
      </c>
      <c r="N68" s="9">
        <v>0.94832103282327807</v>
      </c>
      <c r="O68" s="28"/>
      <c r="P68" s="28"/>
      <c r="Q68" s="28"/>
      <c r="R68" s="28"/>
      <c r="S68" s="7" t="s">
        <v>68</v>
      </c>
      <c r="T68" s="10" t="s">
        <v>65</v>
      </c>
    </row>
    <row r="69" spans="1:20" ht="16">
      <c r="A69" s="7" t="s">
        <v>20</v>
      </c>
      <c r="B69" s="8">
        <v>14.28</v>
      </c>
      <c r="C69" s="8">
        <v>-90.87</v>
      </c>
      <c r="D69" s="29"/>
      <c r="E69" s="29"/>
      <c r="F69" s="7" t="s">
        <v>5</v>
      </c>
      <c r="G69" s="7" t="s">
        <v>197</v>
      </c>
      <c r="H69" s="7" t="s">
        <v>191</v>
      </c>
      <c r="I69" s="18">
        <v>73.41116815440283</v>
      </c>
      <c r="J69" s="16">
        <v>4.25</v>
      </c>
      <c r="K69" s="16">
        <v>0.15622731765405362</v>
      </c>
      <c r="L69" s="16">
        <v>0.17449999999999999</v>
      </c>
      <c r="M69" s="20">
        <v>2.1266024365848048E-2</v>
      </c>
      <c r="N69" s="9">
        <v>1.3859871818907257</v>
      </c>
      <c r="O69" s="28"/>
      <c r="P69" s="28"/>
      <c r="Q69" s="28"/>
      <c r="R69" s="28"/>
      <c r="S69" s="7" t="s">
        <v>68</v>
      </c>
      <c r="T69" s="10" t="s">
        <v>65</v>
      </c>
    </row>
    <row r="70" spans="1:20" ht="16">
      <c r="A70" s="7" t="s">
        <v>20</v>
      </c>
      <c r="B70" s="8">
        <v>14.28</v>
      </c>
      <c r="C70" s="8">
        <v>-90.87</v>
      </c>
      <c r="D70" s="29"/>
      <c r="E70" s="29"/>
      <c r="F70" s="7" t="s">
        <v>5</v>
      </c>
      <c r="G70" s="7" t="s">
        <v>197</v>
      </c>
      <c r="H70" s="7" t="s">
        <v>191</v>
      </c>
      <c r="I70" s="18">
        <v>73.684413732796045</v>
      </c>
      <c r="J70" s="16">
        <v>4.49</v>
      </c>
      <c r="K70" s="16">
        <v>0.17194287679783943</v>
      </c>
      <c r="L70" s="16">
        <v>0.1643</v>
      </c>
      <c r="M70" s="20">
        <v>2.3522476066459828E-2</v>
      </c>
      <c r="N70" s="9">
        <v>1.2463182962087309</v>
      </c>
      <c r="O70" s="28"/>
      <c r="P70" s="28"/>
      <c r="Q70" s="28"/>
      <c r="R70" s="28"/>
      <c r="S70" s="7" t="s">
        <v>68</v>
      </c>
      <c r="T70" s="10" t="s">
        <v>65</v>
      </c>
    </row>
    <row r="71" spans="1:20" ht="16">
      <c r="A71" s="7" t="s">
        <v>20</v>
      </c>
      <c r="B71" s="8">
        <v>14.28</v>
      </c>
      <c r="C71" s="8">
        <v>-90.87</v>
      </c>
      <c r="D71" s="29"/>
      <c r="E71" s="29"/>
      <c r="F71" s="7" t="s">
        <v>5</v>
      </c>
      <c r="G71" s="7" t="s">
        <v>198</v>
      </c>
      <c r="H71" s="7" t="s">
        <v>191</v>
      </c>
      <c r="I71" s="18">
        <v>73.576316764669826</v>
      </c>
      <c r="J71" s="16">
        <v>4.3600000000000003</v>
      </c>
      <c r="K71" s="16">
        <v>0.18641037822564654</v>
      </c>
      <c r="L71" s="16">
        <v>0.20219999999999999</v>
      </c>
      <c r="M71" s="20">
        <v>2.1860678625565882E-2</v>
      </c>
      <c r="N71" s="9">
        <v>1.3478095142233473</v>
      </c>
      <c r="O71" s="28"/>
      <c r="P71" s="28"/>
      <c r="Q71" s="28"/>
      <c r="R71" s="28"/>
      <c r="S71" s="7" t="s">
        <v>68</v>
      </c>
      <c r="T71" s="10" t="s">
        <v>65</v>
      </c>
    </row>
    <row r="72" spans="1:20" ht="16">
      <c r="A72" s="7" t="s">
        <v>20</v>
      </c>
      <c r="B72" s="8">
        <v>14.28</v>
      </c>
      <c r="C72" s="8">
        <v>-90.87</v>
      </c>
      <c r="D72" s="29"/>
      <c r="E72" s="29"/>
      <c r="F72" s="7" t="s">
        <v>5</v>
      </c>
      <c r="G72" s="7" t="s">
        <v>198</v>
      </c>
      <c r="H72" s="7" t="s">
        <v>191</v>
      </c>
      <c r="I72" s="18">
        <v>73.88299484062702</v>
      </c>
      <c r="J72" s="16">
        <v>4.5199999999999996</v>
      </c>
      <c r="K72" s="16">
        <v>0.14285957404064092</v>
      </c>
      <c r="L72" s="16">
        <v>0.26469999999999999</v>
      </c>
      <c r="M72" s="21">
        <v>2.3387795065123944E-2</v>
      </c>
      <c r="N72" s="9">
        <v>1.2542760254920307</v>
      </c>
      <c r="O72" s="28"/>
      <c r="P72" s="28"/>
      <c r="Q72" s="28"/>
      <c r="R72" s="28"/>
      <c r="S72" s="7" t="s">
        <v>68</v>
      </c>
      <c r="T72" s="10" t="s">
        <v>65</v>
      </c>
    </row>
    <row r="73" spans="1:20" ht="16">
      <c r="A73" s="7" t="s">
        <v>20</v>
      </c>
      <c r="B73" s="8">
        <v>14.28</v>
      </c>
      <c r="C73" s="8">
        <v>-90.87</v>
      </c>
      <c r="D73" s="29"/>
      <c r="E73" s="29"/>
      <c r="F73" s="7" t="s">
        <v>5</v>
      </c>
      <c r="G73" s="7" t="s">
        <v>197</v>
      </c>
      <c r="H73" s="7" t="s">
        <v>191</v>
      </c>
      <c r="I73" s="18">
        <v>76.445911227919055</v>
      </c>
      <c r="J73" s="16">
        <v>4.55</v>
      </c>
      <c r="K73" s="16">
        <v>0.19954869793254867</v>
      </c>
      <c r="L73" s="16">
        <v>0.25180000000000002</v>
      </c>
      <c r="M73" s="20">
        <v>1.5861210089440782E-2</v>
      </c>
      <c r="N73" s="9">
        <v>1.7911678286526622</v>
      </c>
      <c r="O73" s="28"/>
      <c r="P73" s="28"/>
      <c r="Q73" s="28"/>
      <c r="R73" s="28"/>
      <c r="S73" s="7" t="s">
        <v>68</v>
      </c>
      <c r="T73" s="10" t="s">
        <v>65</v>
      </c>
    </row>
    <row r="74" spans="1:20" ht="16">
      <c r="A74" s="7" t="s">
        <v>20</v>
      </c>
      <c r="B74" s="8">
        <v>14.28</v>
      </c>
      <c r="C74" s="8">
        <v>-90.87</v>
      </c>
      <c r="D74" s="29"/>
      <c r="E74" s="29"/>
      <c r="F74" s="7" t="s">
        <v>5</v>
      </c>
      <c r="G74" s="7" t="s">
        <v>198</v>
      </c>
      <c r="H74" s="7" t="s">
        <v>191</v>
      </c>
      <c r="I74" s="18">
        <v>77.13953581506901</v>
      </c>
      <c r="J74" s="16">
        <v>4.8499999999999996</v>
      </c>
      <c r="K74" s="16">
        <v>0.18424664682437458</v>
      </c>
      <c r="L74" s="16">
        <v>0.28260000000000002</v>
      </c>
      <c r="M74" s="20">
        <v>2.0238793506765322E-2</v>
      </c>
      <c r="N74" s="9">
        <v>1.4544907838380559</v>
      </c>
      <c r="O74" s="28"/>
      <c r="P74" s="28"/>
      <c r="Q74" s="28"/>
      <c r="R74" s="28"/>
      <c r="S74" s="7" t="s">
        <v>68</v>
      </c>
      <c r="T74" s="10" t="s">
        <v>65</v>
      </c>
    </row>
    <row r="75" spans="1:20" ht="16">
      <c r="A75" s="7" t="s">
        <v>20</v>
      </c>
      <c r="B75" s="8">
        <v>14.28</v>
      </c>
      <c r="C75" s="8">
        <v>-90.87</v>
      </c>
      <c r="D75" s="29"/>
      <c r="E75" s="29"/>
      <c r="F75" s="7" t="s">
        <v>5</v>
      </c>
      <c r="G75" s="7" t="s">
        <v>198</v>
      </c>
      <c r="H75" s="7" t="s">
        <v>191</v>
      </c>
      <c r="I75" s="18">
        <v>77.602792496810892</v>
      </c>
      <c r="J75" s="16">
        <v>5.52</v>
      </c>
      <c r="K75" s="16">
        <v>0.14983206597634136</v>
      </c>
      <c r="L75" s="16">
        <v>0.2404</v>
      </c>
      <c r="M75" s="21">
        <v>1.6371720976376989E-2</v>
      </c>
      <c r="N75" s="9">
        <v>1.7474543450612967</v>
      </c>
      <c r="O75" s="28"/>
      <c r="P75" s="28"/>
      <c r="Q75" s="28"/>
      <c r="R75" s="28"/>
      <c r="S75" s="7" t="s">
        <v>68</v>
      </c>
      <c r="T75" s="10" t="s">
        <v>65</v>
      </c>
    </row>
    <row r="76" spans="1:20" ht="16">
      <c r="A76" s="7" t="s">
        <v>21</v>
      </c>
      <c r="B76" s="8">
        <v>53.88</v>
      </c>
      <c r="C76" s="8">
        <v>159.46</v>
      </c>
      <c r="D76" s="29">
        <v>53.88</v>
      </c>
      <c r="E76" s="29">
        <f>AVERAGE(D76:D106)</f>
        <v>53.150000000000006</v>
      </c>
      <c r="F76" s="7" t="s">
        <v>5</v>
      </c>
      <c r="G76" s="18">
        <v>57.5</v>
      </c>
      <c r="H76" s="7" t="s">
        <v>192</v>
      </c>
      <c r="I76" s="18">
        <v>80.099999999999994</v>
      </c>
      <c r="J76" s="16">
        <v>12.34</v>
      </c>
      <c r="K76" s="7"/>
      <c r="L76" s="16">
        <v>0.14000000000000001</v>
      </c>
      <c r="M76" s="20">
        <v>1.9803921568627449E-2</v>
      </c>
      <c r="N76" s="9">
        <v>1.4845324464233471</v>
      </c>
      <c r="O76" s="28">
        <f>AVERAGE(N76:N106)</f>
        <v>2.1402514860050466</v>
      </c>
      <c r="P76" s="28">
        <f>_xlfn.STDEV.S(N76:N106)</f>
        <v>0.44778980052787654</v>
      </c>
      <c r="Q76" s="28">
        <f>AVERAGE(N76:N94)</f>
        <v>2.3829847278313339</v>
      </c>
      <c r="R76" s="28">
        <f>AVERAGE(Q76:Q106)</f>
        <v>2.0694542904723803</v>
      </c>
      <c r="S76" s="7" t="s">
        <v>68</v>
      </c>
      <c r="T76" s="10" t="s">
        <v>64</v>
      </c>
    </row>
    <row r="77" spans="1:20" ht="16">
      <c r="A77" s="7" t="s">
        <v>21</v>
      </c>
      <c r="B77" s="8">
        <v>53.88</v>
      </c>
      <c r="C77" s="8">
        <v>159.46</v>
      </c>
      <c r="D77" s="29"/>
      <c r="E77" s="29"/>
      <c r="F77" s="7" t="s">
        <v>5</v>
      </c>
      <c r="G77" s="18">
        <v>50.5</v>
      </c>
      <c r="H77" s="7" t="s">
        <v>191</v>
      </c>
      <c r="I77" s="18">
        <v>88</v>
      </c>
      <c r="J77" s="16">
        <v>13.75</v>
      </c>
      <c r="K77" s="7"/>
      <c r="L77" s="16">
        <v>0.17</v>
      </c>
      <c r="M77" s="20">
        <v>1.2334630350194553E-2</v>
      </c>
      <c r="N77" s="9">
        <v>2.1377393417474329</v>
      </c>
      <c r="O77" s="28"/>
      <c r="P77" s="28"/>
      <c r="Q77" s="28"/>
      <c r="R77" s="28"/>
      <c r="S77" s="7" t="s">
        <v>68</v>
      </c>
      <c r="T77" s="10" t="s">
        <v>64</v>
      </c>
    </row>
    <row r="78" spans="1:20" ht="16">
      <c r="A78" s="7" t="s">
        <v>21</v>
      </c>
      <c r="B78" s="8">
        <v>53.88</v>
      </c>
      <c r="C78" s="8">
        <v>159.46</v>
      </c>
      <c r="D78" s="29"/>
      <c r="E78" s="29"/>
      <c r="F78" s="7" t="s">
        <v>5</v>
      </c>
      <c r="G78" s="18">
        <v>77</v>
      </c>
      <c r="H78" s="7" t="s">
        <v>191</v>
      </c>
      <c r="I78" s="18">
        <v>83</v>
      </c>
      <c r="J78" s="16">
        <v>13.2</v>
      </c>
      <c r="K78" s="7"/>
      <c r="L78" s="16">
        <v>0.09</v>
      </c>
      <c r="M78" s="20">
        <v>1.6680161943319838E-2</v>
      </c>
      <c r="N78" s="9">
        <v>1.721693115004796</v>
      </c>
      <c r="O78" s="28"/>
      <c r="P78" s="28"/>
      <c r="Q78" s="28"/>
      <c r="R78" s="28"/>
      <c r="S78" s="7" t="s">
        <v>68</v>
      </c>
      <c r="T78" s="10" t="s">
        <v>64</v>
      </c>
    </row>
    <row r="79" spans="1:20" ht="16">
      <c r="A79" s="7" t="s">
        <v>21</v>
      </c>
      <c r="B79" s="8">
        <v>53.88</v>
      </c>
      <c r="C79" s="8">
        <v>159.46</v>
      </c>
      <c r="D79" s="29"/>
      <c r="E79" s="29"/>
      <c r="F79" s="7" t="s">
        <v>5</v>
      </c>
      <c r="G79" s="18">
        <v>42</v>
      </c>
      <c r="H79" s="7" t="s">
        <v>191</v>
      </c>
      <c r="I79" s="18">
        <v>87.4</v>
      </c>
      <c r="J79" s="16">
        <v>12.87</v>
      </c>
      <c r="K79" s="7"/>
      <c r="L79" s="16">
        <v>0.18</v>
      </c>
      <c r="M79" s="20">
        <v>9.9328859060402678E-3</v>
      </c>
      <c r="N79" s="9">
        <v>2.43569452465744</v>
      </c>
      <c r="O79" s="28"/>
      <c r="P79" s="28"/>
      <c r="Q79" s="28"/>
      <c r="R79" s="28"/>
      <c r="S79" s="7" t="s">
        <v>68</v>
      </c>
      <c r="T79" s="10" t="s">
        <v>64</v>
      </c>
    </row>
    <row r="80" spans="1:20" ht="16">
      <c r="A80" s="7" t="s">
        <v>21</v>
      </c>
      <c r="B80" s="8">
        <v>53.88</v>
      </c>
      <c r="C80" s="8">
        <v>159.46</v>
      </c>
      <c r="D80" s="29"/>
      <c r="E80" s="29"/>
      <c r="F80" s="7" t="s">
        <v>5</v>
      </c>
      <c r="G80" s="18">
        <v>143</v>
      </c>
      <c r="H80" s="7" t="s">
        <v>191</v>
      </c>
      <c r="I80" s="18">
        <v>87.8</v>
      </c>
      <c r="J80" s="16">
        <v>3.09</v>
      </c>
      <c r="K80" s="7"/>
      <c r="L80" s="16">
        <v>0.23</v>
      </c>
      <c r="M80" s="20">
        <v>8.7533875338753394E-3</v>
      </c>
      <c r="N80" s="9">
        <v>2.6094398196045248</v>
      </c>
      <c r="O80" s="28"/>
      <c r="P80" s="28"/>
      <c r="Q80" s="28"/>
      <c r="R80" s="28"/>
      <c r="S80" s="7" t="s">
        <v>68</v>
      </c>
      <c r="T80" s="10" t="s">
        <v>64</v>
      </c>
    </row>
    <row r="81" spans="1:20" ht="16">
      <c r="A81" s="7" t="s">
        <v>21</v>
      </c>
      <c r="B81" s="8">
        <v>53.88</v>
      </c>
      <c r="C81" s="8">
        <v>159.46</v>
      </c>
      <c r="D81" s="29"/>
      <c r="E81" s="29"/>
      <c r="F81" s="7" t="s">
        <v>5</v>
      </c>
      <c r="G81" s="18">
        <v>68.5</v>
      </c>
      <c r="H81" s="7" t="s">
        <v>191</v>
      </c>
      <c r="I81" s="18">
        <v>87.2</v>
      </c>
      <c r="J81" s="16">
        <v>3.47</v>
      </c>
      <c r="K81" s="7"/>
      <c r="L81" s="16">
        <v>0.28000000000000003</v>
      </c>
      <c r="M81" s="20">
        <v>6.2268518518518515E-3</v>
      </c>
      <c r="N81" s="9">
        <v>3.0770216236770462</v>
      </c>
      <c r="O81" s="28"/>
      <c r="P81" s="28"/>
      <c r="Q81" s="28"/>
      <c r="R81" s="28"/>
      <c r="S81" s="7" t="s">
        <v>68</v>
      </c>
      <c r="T81" s="10" t="s">
        <v>64</v>
      </c>
    </row>
    <row r="82" spans="1:20" ht="16">
      <c r="A82" s="7" t="s">
        <v>21</v>
      </c>
      <c r="B82" s="8">
        <v>53.88</v>
      </c>
      <c r="C82" s="8">
        <v>159.46</v>
      </c>
      <c r="D82" s="29"/>
      <c r="E82" s="29"/>
      <c r="F82" s="7" t="s">
        <v>5</v>
      </c>
      <c r="G82" s="18">
        <v>128.5</v>
      </c>
      <c r="H82" s="7" t="s">
        <v>191</v>
      </c>
      <c r="I82" s="18">
        <v>86.4</v>
      </c>
      <c r="J82" s="16">
        <v>3.58</v>
      </c>
      <c r="K82" s="7"/>
      <c r="L82" s="16">
        <v>0.22</v>
      </c>
      <c r="M82" s="20">
        <v>9.7175141242937853E-3</v>
      </c>
      <c r="N82" s="9">
        <v>2.4658328772747202</v>
      </c>
      <c r="O82" s="28"/>
      <c r="P82" s="28"/>
      <c r="Q82" s="28"/>
      <c r="R82" s="28"/>
      <c r="S82" s="7" t="s">
        <v>68</v>
      </c>
      <c r="T82" s="10" t="s">
        <v>64</v>
      </c>
    </row>
    <row r="83" spans="1:20" ht="16">
      <c r="A83" s="7" t="s">
        <v>21</v>
      </c>
      <c r="B83" s="8">
        <v>53.88</v>
      </c>
      <c r="C83" s="8">
        <v>159.46</v>
      </c>
      <c r="D83" s="29"/>
      <c r="E83" s="29"/>
      <c r="F83" s="7" t="s">
        <v>5</v>
      </c>
      <c r="G83" s="18">
        <v>190</v>
      </c>
      <c r="H83" s="7" t="s">
        <v>191</v>
      </c>
      <c r="I83" s="18">
        <v>86.7</v>
      </c>
      <c r="J83" s="16">
        <v>3.3</v>
      </c>
      <c r="K83" s="7"/>
      <c r="L83" s="16">
        <v>0.21</v>
      </c>
      <c r="M83" s="20">
        <v>1.0577427821522311E-2</v>
      </c>
      <c r="N83" s="9">
        <v>2.3492347797613387</v>
      </c>
      <c r="O83" s="28"/>
      <c r="P83" s="28"/>
      <c r="Q83" s="28"/>
      <c r="R83" s="28"/>
      <c r="S83" s="7" t="s">
        <v>68</v>
      </c>
      <c r="T83" s="10" t="s">
        <v>64</v>
      </c>
    </row>
    <row r="84" spans="1:20" ht="16">
      <c r="A84" s="7" t="s">
        <v>21</v>
      </c>
      <c r="B84" s="8">
        <v>53.88</v>
      </c>
      <c r="C84" s="8">
        <v>159.46</v>
      </c>
      <c r="D84" s="29"/>
      <c r="E84" s="29"/>
      <c r="F84" s="7" t="s">
        <v>5</v>
      </c>
      <c r="G84" s="18">
        <v>124</v>
      </c>
      <c r="H84" s="7" t="s">
        <v>191</v>
      </c>
      <c r="I84" s="18">
        <v>87.2</v>
      </c>
      <c r="J84" s="16">
        <v>3.64</v>
      </c>
      <c r="K84" s="7"/>
      <c r="L84" s="16">
        <v>0.22</v>
      </c>
      <c r="M84" s="20">
        <v>7.685393258426966E-3</v>
      </c>
      <c r="N84" s="9">
        <v>2.7881669104326967</v>
      </c>
      <c r="O84" s="28"/>
      <c r="P84" s="28"/>
      <c r="Q84" s="28"/>
      <c r="R84" s="28"/>
      <c r="S84" s="7" t="s">
        <v>68</v>
      </c>
      <c r="T84" s="10" t="s">
        <v>64</v>
      </c>
    </row>
    <row r="85" spans="1:20" ht="16">
      <c r="A85" s="7" t="s">
        <v>21</v>
      </c>
      <c r="B85" s="8">
        <v>53.88</v>
      </c>
      <c r="C85" s="8">
        <v>159.46</v>
      </c>
      <c r="D85" s="29"/>
      <c r="E85" s="29"/>
      <c r="F85" s="7" t="s">
        <v>5</v>
      </c>
      <c r="G85" s="18">
        <v>151.80000000000001</v>
      </c>
      <c r="H85" s="7" t="s">
        <v>191</v>
      </c>
      <c r="I85" s="18">
        <v>86.1</v>
      </c>
      <c r="J85" s="16">
        <v>3.75</v>
      </c>
      <c r="K85" s="7"/>
      <c r="L85" s="16">
        <v>0.25</v>
      </c>
      <c r="M85" s="20">
        <v>8.1723237597911228E-3</v>
      </c>
      <c r="N85" s="9">
        <v>2.7038001763266428</v>
      </c>
      <c r="O85" s="28"/>
      <c r="P85" s="28"/>
      <c r="Q85" s="28"/>
      <c r="R85" s="28"/>
      <c r="S85" s="7" t="s">
        <v>68</v>
      </c>
      <c r="T85" s="10" t="s">
        <v>64</v>
      </c>
    </row>
    <row r="86" spans="1:20" ht="16">
      <c r="A86" s="7" t="s">
        <v>21</v>
      </c>
      <c r="B86" s="8">
        <v>53.88</v>
      </c>
      <c r="C86" s="8">
        <v>159.46</v>
      </c>
      <c r="D86" s="29"/>
      <c r="E86" s="29"/>
      <c r="F86" s="7" t="s">
        <v>5</v>
      </c>
      <c r="G86" s="18">
        <v>58</v>
      </c>
      <c r="H86" s="7" t="s">
        <v>191</v>
      </c>
      <c r="I86" s="18">
        <v>86.3</v>
      </c>
      <c r="J86" s="16">
        <v>3.34</v>
      </c>
      <c r="K86" s="7"/>
      <c r="L86" s="16">
        <v>0.21</v>
      </c>
      <c r="M86" s="20">
        <v>1.1671924290220822E-2</v>
      </c>
      <c r="N86" s="9">
        <v>2.2137603959050876</v>
      </c>
      <c r="O86" s="28"/>
      <c r="P86" s="28"/>
      <c r="Q86" s="28"/>
      <c r="R86" s="28"/>
      <c r="S86" s="7" t="s">
        <v>68</v>
      </c>
      <c r="T86" s="10" t="s">
        <v>64</v>
      </c>
    </row>
    <row r="87" spans="1:20" ht="16">
      <c r="A87" s="7" t="s">
        <v>21</v>
      </c>
      <c r="B87" s="8">
        <v>53.88</v>
      </c>
      <c r="C87" s="8">
        <v>159.46</v>
      </c>
      <c r="D87" s="29"/>
      <c r="E87" s="29"/>
      <c r="F87" s="7" t="s">
        <v>5</v>
      </c>
      <c r="G87" s="18">
        <v>56.2</v>
      </c>
      <c r="H87" s="7" t="s">
        <v>191</v>
      </c>
      <c r="I87" s="18">
        <v>87.2</v>
      </c>
      <c r="J87" s="16">
        <v>3.91</v>
      </c>
      <c r="K87" s="7"/>
      <c r="L87" s="16">
        <v>0.25</v>
      </c>
      <c r="M87" s="20">
        <v>6.7187499999999999E-3</v>
      </c>
      <c r="N87" s="9">
        <v>2.9726924011291267</v>
      </c>
      <c r="O87" s="28"/>
      <c r="P87" s="28"/>
      <c r="Q87" s="28"/>
      <c r="R87" s="28"/>
      <c r="S87" s="7" t="s">
        <v>68</v>
      </c>
      <c r="T87" s="10" t="s">
        <v>64</v>
      </c>
    </row>
    <row r="88" spans="1:20" ht="16">
      <c r="A88" s="7" t="s">
        <v>21</v>
      </c>
      <c r="B88" s="8">
        <v>53.88</v>
      </c>
      <c r="C88" s="8">
        <v>159.46</v>
      </c>
      <c r="D88" s="29"/>
      <c r="E88" s="29"/>
      <c r="F88" s="7" t="s">
        <v>5</v>
      </c>
      <c r="G88" s="18">
        <v>60.7</v>
      </c>
      <c r="H88" s="7" t="s">
        <v>191</v>
      </c>
      <c r="I88" s="18">
        <v>85.9</v>
      </c>
      <c r="J88" s="16">
        <v>3.05</v>
      </c>
      <c r="K88" s="7"/>
      <c r="L88" s="16">
        <v>0.16</v>
      </c>
      <c r="M88" s="20">
        <v>9.2592592592592587E-3</v>
      </c>
      <c r="N88" s="9">
        <v>2.5322330002173277</v>
      </c>
      <c r="O88" s="28"/>
      <c r="P88" s="28"/>
      <c r="Q88" s="28"/>
      <c r="R88" s="28"/>
      <c r="S88" s="7" t="s">
        <v>68</v>
      </c>
      <c r="T88" s="10" t="s">
        <v>64</v>
      </c>
    </row>
    <row r="89" spans="1:20" ht="16">
      <c r="A89" s="7" t="s">
        <v>21</v>
      </c>
      <c r="B89" s="8">
        <v>53.88</v>
      </c>
      <c r="C89" s="8">
        <v>159.46</v>
      </c>
      <c r="D89" s="29"/>
      <c r="E89" s="29"/>
      <c r="F89" s="7" t="s">
        <v>5</v>
      </c>
      <c r="G89" s="18">
        <v>46.4</v>
      </c>
      <c r="H89" s="7" t="s">
        <v>191</v>
      </c>
      <c r="I89" s="18">
        <v>76.8</v>
      </c>
      <c r="J89" s="16">
        <v>2.59</v>
      </c>
      <c r="K89" s="7"/>
      <c r="L89" s="16">
        <v>0.17</v>
      </c>
      <c r="M89" s="20">
        <v>1.3333333333333334E-2</v>
      </c>
      <c r="N89" s="9">
        <v>2.0305120156015897</v>
      </c>
      <c r="O89" s="28"/>
      <c r="P89" s="28"/>
      <c r="Q89" s="28"/>
      <c r="R89" s="28"/>
      <c r="S89" s="7" t="s">
        <v>68</v>
      </c>
      <c r="T89" s="10" t="s">
        <v>64</v>
      </c>
    </row>
    <row r="90" spans="1:20" ht="16">
      <c r="A90" s="7" t="s">
        <v>21</v>
      </c>
      <c r="B90" s="8">
        <v>53.88</v>
      </c>
      <c r="C90" s="8">
        <v>159.46</v>
      </c>
      <c r="D90" s="29"/>
      <c r="E90" s="29"/>
      <c r="F90" s="7" t="s">
        <v>5</v>
      </c>
      <c r="G90" s="18">
        <v>36.549999999999997</v>
      </c>
      <c r="H90" s="7" t="s">
        <v>191</v>
      </c>
      <c r="I90" s="18">
        <v>79.400000000000006</v>
      </c>
      <c r="J90" s="16">
        <v>2.39</v>
      </c>
      <c r="K90" s="7"/>
      <c r="L90" s="16">
        <v>0.18</v>
      </c>
      <c r="M90" s="20">
        <v>1.1428571428571429E-2</v>
      </c>
      <c r="N90" s="9">
        <v>2.2427571963874362</v>
      </c>
      <c r="O90" s="28"/>
      <c r="P90" s="28"/>
      <c r="Q90" s="28"/>
      <c r="R90" s="28"/>
      <c r="S90" s="7" t="s">
        <v>68</v>
      </c>
      <c r="T90" s="10" t="s">
        <v>64</v>
      </c>
    </row>
    <row r="91" spans="1:20" ht="16">
      <c r="A91" s="7" t="s">
        <v>21</v>
      </c>
      <c r="B91" s="8">
        <v>53.88</v>
      </c>
      <c r="C91" s="8">
        <v>159.46</v>
      </c>
      <c r="D91" s="29"/>
      <c r="E91" s="29"/>
      <c r="F91" s="7" t="s">
        <v>5</v>
      </c>
      <c r="G91" s="18">
        <v>39.9</v>
      </c>
      <c r="H91" s="7" t="s">
        <v>191</v>
      </c>
      <c r="I91" s="18">
        <v>83.5</v>
      </c>
      <c r="J91" s="16">
        <v>3.81</v>
      </c>
      <c r="K91" s="7"/>
      <c r="L91" s="16">
        <v>0.21</v>
      </c>
      <c r="M91" s="20">
        <v>1.0506024096385543E-2</v>
      </c>
      <c r="N91" s="9">
        <v>2.3585511297077124</v>
      </c>
      <c r="O91" s="28"/>
      <c r="P91" s="28"/>
      <c r="Q91" s="28"/>
      <c r="R91" s="28"/>
      <c r="S91" s="7" t="s">
        <v>68</v>
      </c>
      <c r="T91" s="10" t="s">
        <v>64</v>
      </c>
    </row>
    <row r="92" spans="1:20" ht="16">
      <c r="A92" s="7" t="s">
        <v>21</v>
      </c>
      <c r="B92" s="8">
        <v>53.88</v>
      </c>
      <c r="C92" s="8">
        <v>159.46</v>
      </c>
      <c r="D92" s="29"/>
      <c r="E92" s="29"/>
      <c r="F92" s="7" t="s">
        <v>5</v>
      </c>
      <c r="G92" s="18" t="s">
        <v>183</v>
      </c>
      <c r="H92" s="7" t="s">
        <v>191</v>
      </c>
      <c r="I92" s="18">
        <v>83.3</v>
      </c>
      <c r="J92" s="16">
        <v>3.13</v>
      </c>
      <c r="K92" s="7"/>
      <c r="L92" s="16">
        <v>0.2</v>
      </c>
      <c r="M92" s="20">
        <v>8.2646420824295016E-3</v>
      </c>
      <c r="N92" s="9">
        <v>2.688370658247957</v>
      </c>
      <c r="O92" s="28"/>
      <c r="P92" s="28"/>
      <c r="Q92" s="28"/>
      <c r="R92" s="28"/>
      <c r="S92" s="7" t="s">
        <v>68</v>
      </c>
      <c r="T92" s="10" t="s">
        <v>64</v>
      </c>
    </row>
    <row r="93" spans="1:20" ht="16">
      <c r="A93" s="7" t="s">
        <v>21</v>
      </c>
      <c r="B93" s="8">
        <v>53.88</v>
      </c>
      <c r="C93" s="8">
        <v>159.46</v>
      </c>
      <c r="D93" s="29"/>
      <c r="E93" s="29"/>
      <c r="F93" s="7" t="s">
        <v>5</v>
      </c>
      <c r="G93" s="18">
        <v>26.8</v>
      </c>
      <c r="H93" s="7" t="s">
        <v>191</v>
      </c>
      <c r="I93" s="18">
        <v>87.2</v>
      </c>
      <c r="J93" s="16">
        <v>3.99</v>
      </c>
      <c r="K93" s="7"/>
      <c r="L93" s="16">
        <v>0.23</v>
      </c>
      <c r="M93" s="20">
        <v>9.4252873563218393E-3</v>
      </c>
      <c r="N93" s="9">
        <v>2.5078057888176009</v>
      </c>
      <c r="O93" s="28"/>
      <c r="P93" s="28"/>
      <c r="Q93" s="28"/>
      <c r="R93" s="28"/>
      <c r="S93" s="7" t="s">
        <v>68</v>
      </c>
      <c r="T93" s="10" t="s">
        <v>64</v>
      </c>
    </row>
    <row r="94" spans="1:20" ht="16">
      <c r="A94" s="7" t="s">
        <v>21</v>
      </c>
      <c r="B94" s="8">
        <v>53.88</v>
      </c>
      <c r="C94" s="8">
        <v>159.46</v>
      </c>
      <c r="D94" s="29"/>
      <c r="E94" s="29"/>
      <c r="F94" s="7" t="s">
        <v>5</v>
      </c>
      <c r="G94" s="18">
        <v>119.6</v>
      </c>
      <c r="H94" s="7" t="s">
        <v>191</v>
      </c>
      <c r="I94" s="18">
        <v>80.3</v>
      </c>
      <c r="J94" s="16">
        <v>2.4500000000000002</v>
      </c>
      <c r="K94" s="7"/>
      <c r="L94" s="16">
        <v>0.12</v>
      </c>
      <c r="M94" s="20">
        <v>1.4065281899109792E-2</v>
      </c>
      <c r="N94" s="9">
        <v>1.9568716278715275</v>
      </c>
      <c r="O94" s="28"/>
      <c r="P94" s="28"/>
      <c r="Q94" s="28"/>
      <c r="R94" s="28"/>
      <c r="S94" s="7" t="s">
        <v>68</v>
      </c>
      <c r="T94" s="10" t="s">
        <v>64</v>
      </c>
    </row>
    <row r="95" spans="1:20" ht="16">
      <c r="A95" s="7" t="s">
        <v>22</v>
      </c>
      <c r="B95" s="8">
        <v>52.42</v>
      </c>
      <c r="C95" s="8">
        <v>158.19999999999999</v>
      </c>
      <c r="D95" s="29">
        <v>52.42</v>
      </c>
      <c r="E95" s="29"/>
      <c r="F95" s="7" t="s">
        <v>5</v>
      </c>
      <c r="G95" s="7">
        <v>110</v>
      </c>
      <c r="H95" s="7" t="s">
        <v>191</v>
      </c>
      <c r="I95" s="18">
        <v>79.2</v>
      </c>
      <c r="J95" s="16">
        <v>4.34</v>
      </c>
      <c r="K95" s="7"/>
      <c r="L95" s="7"/>
      <c r="M95" s="20">
        <v>1.9E-2</v>
      </c>
      <c r="N95" s="9">
        <v>1.5418266216651806</v>
      </c>
      <c r="O95" s="28"/>
      <c r="P95" s="28"/>
      <c r="Q95" s="28">
        <f>AVERAGE(N95:N106)</f>
        <v>1.7559238531134269</v>
      </c>
      <c r="R95" s="28"/>
      <c r="S95" s="7" t="s">
        <v>68</v>
      </c>
      <c r="T95" s="10" t="s">
        <v>66</v>
      </c>
    </row>
    <row r="96" spans="1:20" ht="16">
      <c r="A96" s="7" t="s">
        <v>22</v>
      </c>
      <c r="B96" s="8">
        <v>52.42</v>
      </c>
      <c r="C96" s="8">
        <v>158.19999999999999</v>
      </c>
      <c r="D96" s="29"/>
      <c r="E96" s="29"/>
      <c r="F96" s="7" t="s">
        <v>5</v>
      </c>
      <c r="G96" s="7">
        <v>45</v>
      </c>
      <c r="H96" s="7" t="s">
        <v>191</v>
      </c>
      <c r="I96" s="18">
        <v>79.099999999999994</v>
      </c>
      <c r="J96" s="16">
        <v>4.62</v>
      </c>
      <c r="K96" s="7"/>
      <c r="L96" s="7"/>
      <c r="M96" s="20">
        <v>1.7999999999999999E-2</v>
      </c>
      <c r="N96" s="9">
        <v>1.6165374789059634</v>
      </c>
      <c r="O96" s="28"/>
      <c r="P96" s="28"/>
      <c r="Q96" s="28"/>
      <c r="R96" s="28"/>
      <c r="S96" s="7" t="s">
        <v>68</v>
      </c>
      <c r="T96" s="10" t="s">
        <v>66</v>
      </c>
    </row>
    <row r="97" spans="1:20" ht="16">
      <c r="A97" s="7" t="s">
        <v>22</v>
      </c>
      <c r="B97" s="8">
        <v>52.42</v>
      </c>
      <c r="C97" s="8">
        <v>158.19999999999999</v>
      </c>
      <c r="D97" s="29"/>
      <c r="E97" s="29"/>
      <c r="F97" s="7" t="s">
        <v>5</v>
      </c>
      <c r="G97" s="7">
        <v>75</v>
      </c>
      <c r="H97" s="7" t="s">
        <v>191</v>
      </c>
      <c r="I97" s="18">
        <v>79.3</v>
      </c>
      <c r="J97" s="16">
        <v>5.25</v>
      </c>
      <c r="K97" s="7"/>
      <c r="L97" s="7"/>
      <c r="M97" s="20">
        <v>1.6E-2</v>
      </c>
      <c r="N97" s="9">
        <v>1.7791472497798462</v>
      </c>
      <c r="O97" s="28"/>
      <c r="P97" s="28"/>
      <c r="Q97" s="28"/>
      <c r="R97" s="28"/>
      <c r="S97" s="7" t="s">
        <v>68</v>
      </c>
      <c r="T97" s="10" t="s">
        <v>66</v>
      </c>
    </row>
    <row r="98" spans="1:20" ht="16">
      <c r="A98" s="7" t="s">
        <v>22</v>
      </c>
      <c r="B98" s="8">
        <v>52.42</v>
      </c>
      <c r="C98" s="8">
        <v>158.19999999999999</v>
      </c>
      <c r="D98" s="29"/>
      <c r="E98" s="29"/>
      <c r="F98" s="7" t="s">
        <v>5</v>
      </c>
      <c r="G98" s="7">
        <v>140</v>
      </c>
      <c r="H98" s="7" t="s">
        <v>191</v>
      </c>
      <c r="I98" s="18">
        <v>79.5</v>
      </c>
      <c r="J98" s="16">
        <v>5.07</v>
      </c>
      <c r="K98" s="7"/>
      <c r="L98" s="7"/>
      <c r="M98" s="20">
        <v>1.4999999999999999E-2</v>
      </c>
      <c r="N98" s="9">
        <v>1.8681709038691166</v>
      </c>
      <c r="O98" s="28"/>
      <c r="P98" s="28"/>
      <c r="Q98" s="28"/>
      <c r="R98" s="28"/>
      <c r="S98" s="7" t="s">
        <v>68</v>
      </c>
      <c r="T98" s="10" t="s">
        <v>66</v>
      </c>
    </row>
    <row r="99" spans="1:20" ht="16">
      <c r="A99" s="7" t="s">
        <v>22</v>
      </c>
      <c r="B99" s="8">
        <v>52.42</v>
      </c>
      <c r="C99" s="8">
        <v>158.19999999999999</v>
      </c>
      <c r="D99" s="29"/>
      <c r="E99" s="29"/>
      <c r="F99" s="7" t="s">
        <v>5</v>
      </c>
      <c r="G99" s="7">
        <v>45</v>
      </c>
      <c r="H99" s="7" t="s">
        <v>191</v>
      </c>
      <c r="I99" s="18">
        <v>79.8</v>
      </c>
      <c r="J99" s="16">
        <v>5.32</v>
      </c>
      <c r="K99" s="7"/>
      <c r="L99" s="7"/>
      <c r="M99" s="20">
        <v>1.6E-2</v>
      </c>
      <c r="N99" s="9">
        <v>1.7791472497798462</v>
      </c>
      <c r="O99" s="28"/>
      <c r="P99" s="28"/>
      <c r="Q99" s="28"/>
      <c r="R99" s="28"/>
      <c r="S99" s="7" t="s">
        <v>68</v>
      </c>
      <c r="T99" s="10" t="s">
        <v>66</v>
      </c>
    </row>
    <row r="100" spans="1:20" ht="16">
      <c r="A100" s="7" t="s">
        <v>22</v>
      </c>
      <c r="B100" s="8">
        <v>52.42</v>
      </c>
      <c r="C100" s="8">
        <v>158.19999999999999</v>
      </c>
      <c r="D100" s="29"/>
      <c r="E100" s="29"/>
      <c r="F100" s="7" t="s">
        <v>5</v>
      </c>
      <c r="G100" s="7">
        <v>100</v>
      </c>
      <c r="H100" s="7" t="s">
        <v>191</v>
      </c>
      <c r="I100" s="18">
        <v>79.5</v>
      </c>
      <c r="J100" s="16">
        <v>5.72</v>
      </c>
      <c r="K100" s="7"/>
      <c r="L100" s="7"/>
      <c r="M100" s="20">
        <v>1.4999999999999999E-2</v>
      </c>
      <c r="N100" s="9">
        <v>1.8681709038691166</v>
      </c>
      <c r="O100" s="28"/>
      <c r="P100" s="28"/>
      <c r="Q100" s="28"/>
      <c r="R100" s="28"/>
      <c r="S100" s="7" t="s">
        <v>68</v>
      </c>
      <c r="T100" s="10" t="s">
        <v>66</v>
      </c>
    </row>
    <row r="101" spans="1:20" ht="16">
      <c r="A101" s="7" t="s">
        <v>22</v>
      </c>
      <c r="B101" s="8">
        <v>52.42</v>
      </c>
      <c r="C101" s="8">
        <v>158.19999999999999</v>
      </c>
      <c r="D101" s="29"/>
      <c r="E101" s="29"/>
      <c r="F101" s="7" t="s">
        <v>5</v>
      </c>
      <c r="G101" s="7">
        <v>100</v>
      </c>
      <c r="H101" s="7" t="s">
        <v>191</v>
      </c>
      <c r="I101" s="18">
        <v>78.2</v>
      </c>
      <c r="J101" s="16">
        <v>5.71</v>
      </c>
      <c r="K101" s="7"/>
      <c r="L101" s="7"/>
      <c r="M101" s="20">
        <v>1.7000000000000001E-2</v>
      </c>
      <c r="N101" s="9">
        <v>1.6954734576186956</v>
      </c>
      <c r="O101" s="28"/>
      <c r="P101" s="28"/>
      <c r="Q101" s="28"/>
      <c r="R101" s="28"/>
      <c r="S101" s="7" t="s">
        <v>68</v>
      </c>
      <c r="T101" s="10" t="s">
        <v>66</v>
      </c>
    </row>
    <row r="102" spans="1:20" ht="16">
      <c r="A102" s="7" t="s">
        <v>22</v>
      </c>
      <c r="B102" s="8">
        <v>52.42</v>
      </c>
      <c r="C102" s="8">
        <v>158.19999999999999</v>
      </c>
      <c r="D102" s="29"/>
      <c r="E102" s="29"/>
      <c r="F102" s="7" t="s">
        <v>5</v>
      </c>
      <c r="G102" s="7">
        <v>127</v>
      </c>
      <c r="H102" s="7" t="s">
        <v>191</v>
      </c>
      <c r="I102" s="18">
        <v>78.599999999999994</v>
      </c>
      <c r="J102" s="16">
        <v>5.29</v>
      </c>
      <c r="K102" s="7"/>
      <c r="L102" s="7"/>
      <c r="M102" s="20">
        <v>1.6E-2</v>
      </c>
      <c r="N102" s="9">
        <v>1.7791472497798462</v>
      </c>
      <c r="O102" s="28"/>
      <c r="P102" s="28"/>
      <c r="Q102" s="28"/>
      <c r="R102" s="28"/>
      <c r="S102" s="7" t="s">
        <v>68</v>
      </c>
      <c r="T102" s="10" t="s">
        <v>66</v>
      </c>
    </row>
    <row r="103" spans="1:20" ht="16">
      <c r="A103" s="7" t="s">
        <v>22</v>
      </c>
      <c r="B103" s="8">
        <v>52.42</v>
      </c>
      <c r="C103" s="8">
        <v>158.19999999999999</v>
      </c>
      <c r="D103" s="29"/>
      <c r="E103" s="29"/>
      <c r="F103" s="7" t="s">
        <v>5</v>
      </c>
      <c r="G103" s="7">
        <v>75</v>
      </c>
      <c r="H103" s="7" t="s">
        <v>191</v>
      </c>
      <c r="I103" s="18">
        <v>78.599999999999994</v>
      </c>
      <c r="J103" s="16">
        <v>4.8600000000000003</v>
      </c>
      <c r="K103" s="7"/>
      <c r="L103" s="7"/>
      <c r="M103" s="20">
        <v>1.4999999999999999E-2</v>
      </c>
      <c r="N103" s="9">
        <v>1.8681709038691166</v>
      </c>
      <c r="O103" s="28"/>
      <c r="P103" s="28"/>
      <c r="Q103" s="28"/>
      <c r="R103" s="28"/>
      <c r="S103" s="7" t="s">
        <v>68</v>
      </c>
      <c r="T103" s="10" t="s">
        <v>66</v>
      </c>
    </row>
    <row r="104" spans="1:20" ht="16">
      <c r="A104" s="7" t="s">
        <v>22</v>
      </c>
      <c r="B104" s="8">
        <v>52.42</v>
      </c>
      <c r="C104" s="8">
        <v>158.19999999999999</v>
      </c>
      <c r="D104" s="29"/>
      <c r="E104" s="29"/>
      <c r="F104" s="7" t="s">
        <v>5</v>
      </c>
      <c r="G104" s="7">
        <v>78</v>
      </c>
      <c r="H104" s="7" t="s">
        <v>192</v>
      </c>
      <c r="I104" s="18">
        <v>80.900000000000006</v>
      </c>
      <c r="J104" s="16">
        <v>5.29</v>
      </c>
      <c r="K104" s="7"/>
      <c r="L104" s="7"/>
      <c r="M104" s="20">
        <v>1.4E-2</v>
      </c>
      <c r="N104" s="9">
        <v>1.9632832816997317</v>
      </c>
      <c r="O104" s="28"/>
      <c r="P104" s="28"/>
      <c r="Q104" s="28"/>
      <c r="R104" s="28"/>
      <c r="S104" s="7" t="s">
        <v>68</v>
      </c>
      <c r="T104" s="10" t="s">
        <v>66</v>
      </c>
    </row>
    <row r="105" spans="1:20" ht="16">
      <c r="A105" s="7" t="s">
        <v>22</v>
      </c>
      <c r="B105" s="8">
        <v>52.42</v>
      </c>
      <c r="C105" s="8">
        <v>158.19999999999999</v>
      </c>
      <c r="D105" s="29"/>
      <c r="E105" s="29"/>
      <c r="F105" s="7" t="s">
        <v>5</v>
      </c>
      <c r="G105" s="7">
        <v>70</v>
      </c>
      <c r="H105" s="7" t="s">
        <v>192</v>
      </c>
      <c r="I105" s="18">
        <v>84</v>
      </c>
      <c r="J105" s="16">
        <v>6.61</v>
      </c>
      <c r="K105" s="7"/>
      <c r="L105" s="7"/>
      <c r="M105" s="20">
        <v>1.7999999999999999E-2</v>
      </c>
      <c r="N105" s="9">
        <v>1.6165374789059634</v>
      </c>
      <c r="O105" s="28"/>
      <c r="P105" s="28"/>
      <c r="Q105" s="28"/>
      <c r="R105" s="28"/>
      <c r="S105" s="7" t="s">
        <v>68</v>
      </c>
      <c r="T105" s="10" t="s">
        <v>66</v>
      </c>
    </row>
    <row r="106" spans="1:20" ht="16">
      <c r="A106" s="7" t="s">
        <v>22</v>
      </c>
      <c r="B106" s="8">
        <v>52.42</v>
      </c>
      <c r="C106" s="8">
        <v>158.19999999999999</v>
      </c>
      <c r="D106" s="29"/>
      <c r="E106" s="29"/>
      <c r="F106" s="7" t="s">
        <v>5</v>
      </c>
      <c r="G106" s="7">
        <v>63</v>
      </c>
      <c r="H106" s="7" t="s">
        <v>192</v>
      </c>
      <c r="I106" s="18">
        <v>81.2</v>
      </c>
      <c r="J106" s="16">
        <v>5.5</v>
      </c>
      <c r="K106" s="7"/>
      <c r="L106" s="16"/>
      <c r="M106" s="20">
        <v>1.7000000000000001E-2</v>
      </c>
      <c r="N106" s="9">
        <v>1.6954734576186956</v>
      </c>
      <c r="O106" s="28"/>
      <c r="P106" s="28"/>
      <c r="Q106" s="28"/>
      <c r="R106" s="28"/>
      <c r="S106" s="7" t="s">
        <v>68</v>
      </c>
      <c r="T106" s="10" t="s">
        <v>66</v>
      </c>
    </row>
    <row r="107" spans="1:20" ht="16">
      <c r="A107" s="7" t="s">
        <v>23</v>
      </c>
      <c r="B107" s="8">
        <v>-33.85</v>
      </c>
      <c r="C107" s="8">
        <v>-70.349999999999994</v>
      </c>
      <c r="D107" s="29">
        <v>-33.85</v>
      </c>
      <c r="E107" s="29">
        <f>AVERAGE(D107:D176)</f>
        <v>-36.411428571428573</v>
      </c>
      <c r="F107" s="7" t="s">
        <v>5</v>
      </c>
      <c r="G107" s="7">
        <v>69</v>
      </c>
      <c r="H107" s="7" t="s">
        <v>191</v>
      </c>
      <c r="I107" s="18">
        <v>81.39</v>
      </c>
      <c r="J107" s="16">
        <v>3.21</v>
      </c>
      <c r="K107" s="7"/>
      <c r="L107" s="16">
        <v>0.1951</v>
      </c>
      <c r="M107" s="19">
        <v>1.7413793103448275E-2</v>
      </c>
      <c r="N107" s="9">
        <v>1.6619108251724151</v>
      </c>
      <c r="O107" s="28">
        <f>AVERAGE(N107:N176)</f>
        <v>1.6511473111242356</v>
      </c>
      <c r="P107" s="28">
        <f>_xlfn.STDEV.S(N107:N176)</f>
        <v>0.47650473741560778</v>
      </c>
      <c r="Q107" s="28">
        <f>AVERAGE(N107:N118)</f>
        <v>1.3889104314163194</v>
      </c>
      <c r="R107" s="28">
        <f>AVERAGE(Q107:Q176)</f>
        <v>1.5718125355839878</v>
      </c>
      <c r="S107" s="7" t="s">
        <v>68</v>
      </c>
      <c r="T107" s="10" t="s">
        <v>67</v>
      </c>
    </row>
    <row r="108" spans="1:20" ht="16">
      <c r="A108" s="7" t="s">
        <v>23</v>
      </c>
      <c r="B108" s="8">
        <v>-33.85</v>
      </c>
      <c r="C108" s="8">
        <v>-70.349999999999994</v>
      </c>
      <c r="D108" s="29"/>
      <c r="E108" s="29"/>
      <c r="F108" s="7" t="s">
        <v>5</v>
      </c>
      <c r="G108" s="7">
        <v>125</v>
      </c>
      <c r="H108" s="7" t="s">
        <v>191</v>
      </c>
      <c r="I108" s="18">
        <v>81.45</v>
      </c>
      <c r="J108" s="16">
        <v>4.66</v>
      </c>
      <c r="K108" s="7"/>
      <c r="L108" s="16">
        <v>0.1724</v>
      </c>
      <c r="M108" s="19">
        <v>2.7951807228915659E-2</v>
      </c>
      <c r="N108" s="9">
        <v>1.0071980509420357</v>
      </c>
      <c r="O108" s="28"/>
      <c r="P108" s="28"/>
      <c r="Q108" s="28"/>
      <c r="R108" s="28"/>
      <c r="S108" s="7" t="s">
        <v>68</v>
      </c>
      <c r="T108" s="10" t="s">
        <v>67</v>
      </c>
    </row>
    <row r="109" spans="1:20" ht="16">
      <c r="A109" s="7" t="s">
        <v>23</v>
      </c>
      <c r="B109" s="8">
        <v>-33.85</v>
      </c>
      <c r="C109" s="8">
        <v>-70.349999999999994</v>
      </c>
      <c r="D109" s="29"/>
      <c r="E109" s="29"/>
      <c r="F109" s="7" t="s">
        <v>5</v>
      </c>
      <c r="G109" s="7">
        <v>60</v>
      </c>
      <c r="H109" s="7" t="s">
        <v>191</v>
      </c>
      <c r="I109" s="18">
        <v>81.739999999999995</v>
      </c>
      <c r="J109" s="16">
        <v>4.13</v>
      </c>
      <c r="K109" s="7"/>
      <c r="L109" s="16">
        <v>0.55389999999999995</v>
      </c>
      <c r="M109" s="19">
        <v>2.2157894736842106E-2</v>
      </c>
      <c r="N109" s="9">
        <v>1.3317001039057859</v>
      </c>
      <c r="O109" s="28"/>
      <c r="P109" s="28"/>
      <c r="Q109" s="28"/>
      <c r="R109" s="28"/>
      <c r="S109" s="7" t="s">
        <v>68</v>
      </c>
      <c r="T109" s="10" t="s">
        <v>67</v>
      </c>
    </row>
    <row r="110" spans="1:20" ht="16">
      <c r="A110" s="7" t="s">
        <v>23</v>
      </c>
      <c r="B110" s="8">
        <v>-33.85</v>
      </c>
      <c r="C110" s="8">
        <v>-70.349999999999994</v>
      </c>
      <c r="D110" s="29"/>
      <c r="E110" s="29"/>
      <c r="F110" s="7" t="s">
        <v>5</v>
      </c>
      <c r="G110" s="7">
        <v>57</v>
      </c>
      <c r="H110" s="7" t="s">
        <v>191</v>
      </c>
      <c r="I110" s="18">
        <v>81.069999999999993</v>
      </c>
      <c r="J110" s="16">
        <v>3.77</v>
      </c>
      <c r="K110" s="7"/>
      <c r="L110" s="16">
        <v>9.9400000000000002E-2</v>
      </c>
      <c r="M110" s="19">
        <v>2.0682926829268294E-2</v>
      </c>
      <c r="N110" s="9">
        <v>1.4266672664121569</v>
      </c>
      <c r="O110" s="28"/>
      <c r="P110" s="28"/>
      <c r="Q110" s="28"/>
      <c r="R110" s="28"/>
      <c r="S110" s="7" t="s">
        <v>68</v>
      </c>
      <c r="T110" s="10" t="s">
        <v>67</v>
      </c>
    </row>
    <row r="111" spans="1:20" ht="16">
      <c r="A111" s="7" t="s">
        <v>23</v>
      </c>
      <c r="B111" s="8">
        <v>-33.85</v>
      </c>
      <c r="C111" s="8">
        <v>-70.349999999999994</v>
      </c>
      <c r="D111" s="29"/>
      <c r="E111" s="29"/>
      <c r="F111" s="7" t="s">
        <v>5</v>
      </c>
      <c r="G111" s="7">
        <v>48</v>
      </c>
      <c r="H111" s="7" t="s">
        <v>191</v>
      </c>
      <c r="I111" s="18">
        <v>81</v>
      </c>
      <c r="J111" s="16">
        <v>3.06</v>
      </c>
      <c r="K111" s="7"/>
      <c r="L111" s="16">
        <v>0.2198</v>
      </c>
      <c r="M111" s="19">
        <v>2.1295336787564768E-2</v>
      </c>
      <c r="N111" s="9">
        <v>1.3865502593614405</v>
      </c>
      <c r="O111" s="28"/>
      <c r="P111" s="28"/>
      <c r="Q111" s="28"/>
      <c r="R111" s="28"/>
      <c r="S111" s="7" t="s">
        <v>68</v>
      </c>
      <c r="T111" s="10" t="s">
        <v>67</v>
      </c>
    </row>
    <row r="112" spans="1:20" ht="16">
      <c r="A112" s="7" t="s">
        <v>23</v>
      </c>
      <c r="B112" s="8">
        <v>-33.85</v>
      </c>
      <c r="C112" s="8">
        <v>-70.349999999999994</v>
      </c>
      <c r="D112" s="29"/>
      <c r="E112" s="29"/>
      <c r="F112" s="7" t="s">
        <v>5</v>
      </c>
      <c r="G112" s="7">
        <v>32</v>
      </c>
      <c r="H112" s="7" t="s">
        <v>191</v>
      </c>
      <c r="I112" s="18">
        <v>80.69</v>
      </c>
      <c r="J112" s="16">
        <v>2.98</v>
      </c>
      <c r="K112" s="7"/>
      <c r="L112" s="16">
        <v>0.26579999999999998</v>
      </c>
      <c r="M112" s="19">
        <v>1.7393162393162395E-2</v>
      </c>
      <c r="N112" s="9">
        <v>1.6641304028335364</v>
      </c>
      <c r="O112" s="28"/>
      <c r="P112" s="28"/>
      <c r="Q112" s="28"/>
      <c r="R112" s="28"/>
      <c r="S112" s="7" t="s">
        <v>68</v>
      </c>
      <c r="T112" s="10" t="s">
        <v>67</v>
      </c>
    </row>
    <row r="113" spans="1:20" ht="16">
      <c r="A113" s="7" t="s">
        <v>23</v>
      </c>
      <c r="B113" s="8">
        <v>-33.85</v>
      </c>
      <c r="C113" s="8">
        <v>-70.349999999999994</v>
      </c>
      <c r="D113" s="29"/>
      <c r="E113" s="29"/>
      <c r="F113" s="7" t="s">
        <v>5</v>
      </c>
      <c r="G113" s="7">
        <v>32</v>
      </c>
      <c r="H113" s="7" t="s">
        <v>191</v>
      </c>
      <c r="I113" s="18">
        <v>81.42</v>
      </c>
      <c r="J113" s="16">
        <v>3.76</v>
      </c>
      <c r="K113" s="7"/>
      <c r="L113" s="16">
        <v>0.27700000000000002</v>
      </c>
      <c r="M113" s="19">
        <v>1.8917525773195876E-2</v>
      </c>
      <c r="N113" s="9">
        <v>1.5504856767860413</v>
      </c>
      <c r="O113" s="28"/>
      <c r="P113" s="28"/>
      <c r="Q113" s="28"/>
      <c r="R113" s="28"/>
      <c r="S113" s="7" t="s">
        <v>68</v>
      </c>
      <c r="T113" s="10" t="s">
        <v>67</v>
      </c>
    </row>
    <row r="114" spans="1:20" ht="16">
      <c r="A114" s="7" t="s">
        <v>23</v>
      </c>
      <c r="B114" s="8">
        <v>-33.85</v>
      </c>
      <c r="C114" s="8">
        <v>-70.349999999999994</v>
      </c>
      <c r="D114" s="29"/>
      <c r="E114" s="29"/>
      <c r="F114" s="7" t="s">
        <v>5</v>
      </c>
      <c r="G114" s="7">
        <v>34</v>
      </c>
      <c r="H114" s="7" t="s">
        <v>191</v>
      </c>
      <c r="I114" s="18">
        <v>81.569999999999993</v>
      </c>
      <c r="J114" s="16">
        <v>2.93</v>
      </c>
      <c r="K114" s="7"/>
      <c r="L114" s="16">
        <v>0.25130000000000002</v>
      </c>
      <c r="M114" s="19">
        <v>1.8173076923076924E-2</v>
      </c>
      <c r="N114" s="9">
        <v>1.6050102602577361</v>
      </c>
      <c r="O114" s="28"/>
      <c r="P114" s="28"/>
      <c r="Q114" s="28"/>
      <c r="R114" s="28"/>
      <c r="S114" s="7" t="s">
        <v>68</v>
      </c>
      <c r="T114" s="10" t="s">
        <v>67</v>
      </c>
    </row>
    <row r="115" spans="1:20" ht="16">
      <c r="A115" s="7" t="s">
        <v>23</v>
      </c>
      <c r="B115" s="8">
        <v>-33.85</v>
      </c>
      <c r="C115" s="8">
        <v>-70.349999999999994</v>
      </c>
      <c r="D115" s="29"/>
      <c r="E115" s="29"/>
      <c r="F115" s="7" t="s">
        <v>5</v>
      </c>
      <c r="G115" s="7">
        <v>30</v>
      </c>
      <c r="H115" s="7" t="s">
        <v>191</v>
      </c>
      <c r="I115" s="18">
        <v>82.39</v>
      </c>
      <c r="J115" s="16">
        <v>5.16</v>
      </c>
      <c r="K115" s="7"/>
      <c r="L115" s="16">
        <v>0.26229999999999998</v>
      </c>
      <c r="M115" s="19">
        <v>2.7482014388489209E-2</v>
      </c>
      <c r="N115" s="9">
        <v>1.0330902638498927</v>
      </c>
      <c r="O115" s="28"/>
      <c r="P115" s="28"/>
      <c r="Q115" s="28"/>
      <c r="R115" s="28"/>
      <c r="S115" s="7" t="s">
        <v>68</v>
      </c>
      <c r="T115" s="10" t="s">
        <v>67</v>
      </c>
    </row>
    <row r="116" spans="1:20" ht="16">
      <c r="A116" s="7" t="s">
        <v>23</v>
      </c>
      <c r="B116" s="8">
        <v>-33.85</v>
      </c>
      <c r="C116" s="8">
        <v>-70.349999999999994</v>
      </c>
      <c r="D116" s="29"/>
      <c r="E116" s="29"/>
      <c r="F116" s="7" t="s">
        <v>5</v>
      </c>
      <c r="G116" s="7">
        <v>28</v>
      </c>
      <c r="H116" s="7" t="s">
        <v>191</v>
      </c>
      <c r="I116" s="18">
        <v>82.69</v>
      </c>
      <c r="J116" s="16">
        <v>6.5</v>
      </c>
      <c r="K116" s="7"/>
      <c r="L116" s="16">
        <v>0.19409999999999999</v>
      </c>
      <c r="M116" s="19">
        <v>2.1999999999999999E-2</v>
      </c>
      <c r="N116" s="9">
        <v>1.3419947514739461</v>
      </c>
      <c r="O116" s="28"/>
      <c r="P116" s="28"/>
      <c r="Q116" s="28"/>
      <c r="R116" s="28"/>
      <c r="S116" s="7" t="s">
        <v>68</v>
      </c>
      <c r="T116" s="10" t="s">
        <v>67</v>
      </c>
    </row>
    <row r="117" spans="1:20" ht="16">
      <c r="A117" s="7" t="s">
        <v>23</v>
      </c>
      <c r="B117" s="8">
        <v>-33.85</v>
      </c>
      <c r="C117" s="8">
        <v>-70.349999999999994</v>
      </c>
      <c r="D117" s="29"/>
      <c r="E117" s="29"/>
      <c r="F117" s="7" t="s">
        <v>5</v>
      </c>
      <c r="G117" s="7">
        <v>25</v>
      </c>
      <c r="H117" s="7" t="s">
        <v>191</v>
      </c>
      <c r="I117" s="18">
        <v>82.46</v>
      </c>
      <c r="J117" s="16">
        <v>4</v>
      </c>
      <c r="K117" s="7"/>
      <c r="L117" s="16">
        <v>0.25729999999999997</v>
      </c>
      <c r="M117" s="19">
        <v>2.0103092783505153E-2</v>
      </c>
      <c r="N117" s="9">
        <v>1.465070023962104</v>
      </c>
      <c r="O117" s="28"/>
      <c r="P117" s="28"/>
      <c r="Q117" s="28"/>
      <c r="R117" s="28"/>
      <c r="S117" s="7" t="s">
        <v>68</v>
      </c>
      <c r="T117" s="10" t="s">
        <v>67</v>
      </c>
    </row>
    <row r="118" spans="1:20" ht="16">
      <c r="A118" s="7" t="s">
        <v>23</v>
      </c>
      <c r="B118" s="8">
        <v>-33.85</v>
      </c>
      <c r="C118" s="8">
        <v>-70.349999999999994</v>
      </c>
      <c r="D118" s="29"/>
      <c r="E118" s="29"/>
      <c r="F118" s="7" t="s">
        <v>5</v>
      </c>
      <c r="G118" s="7">
        <v>44</v>
      </c>
      <c r="H118" s="7" t="s">
        <v>191</v>
      </c>
      <c r="I118" s="18">
        <v>80.930000000000007</v>
      </c>
      <c r="J118" s="16">
        <v>4.93</v>
      </c>
      <c r="K118" s="7"/>
      <c r="L118" s="16">
        <v>0.2525</v>
      </c>
      <c r="M118" s="19">
        <v>2.4444444444444446E-2</v>
      </c>
      <c r="N118" s="9">
        <v>1.1931172920387429</v>
      </c>
      <c r="O118" s="28"/>
      <c r="P118" s="28"/>
      <c r="Q118" s="28"/>
      <c r="R118" s="28"/>
      <c r="S118" s="7" t="s">
        <v>68</v>
      </c>
      <c r="T118" s="10" t="s">
        <v>67</v>
      </c>
    </row>
    <row r="119" spans="1:20" ht="16">
      <c r="A119" s="7" t="s">
        <v>24</v>
      </c>
      <c r="B119" s="8">
        <v>-34.18</v>
      </c>
      <c r="C119" s="8">
        <v>-70.72</v>
      </c>
      <c r="D119" s="29">
        <v>-34.18</v>
      </c>
      <c r="E119" s="29"/>
      <c r="F119" s="7" t="s">
        <v>5</v>
      </c>
      <c r="G119" s="7">
        <v>37</v>
      </c>
      <c r="H119" s="7" t="s">
        <v>192</v>
      </c>
      <c r="I119" s="18">
        <v>81.27</v>
      </c>
      <c r="J119" s="16">
        <v>3.69</v>
      </c>
      <c r="K119" s="7"/>
      <c r="L119" s="16">
        <v>0.18440000000000001</v>
      </c>
      <c r="M119" s="19">
        <v>1.8947368421052629E-2</v>
      </c>
      <c r="N119" s="9">
        <v>1.5450124504384513</v>
      </c>
      <c r="O119" s="28"/>
      <c r="P119" s="28"/>
      <c r="Q119" s="28">
        <f>AVERAGE(N119:N126)</f>
        <v>1.63254959894791</v>
      </c>
      <c r="R119" s="28"/>
      <c r="S119" s="7" t="s">
        <v>68</v>
      </c>
      <c r="T119" s="10" t="s">
        <v>67</v>
      </c>
    </row>
    <row r="120" spans="1:20" ht="16">
      <c r="A120" s="7" t="s">
        <v>24</v>
      </c>
      <c r="B120" s="8">
        <v>-34.18</v>
      </c>
      <c r="C120" s="8">
        <v>-70.72</v>
      </c>
      <c r="D120" s="29"/>
      <c r="E120" s="29"/>
      <c r="F120" s="7" t="s">
        <v>5</v>
      </c>
      <c r="G120" s="7">
        <v>43</v>
      </c>
      <c r="H120" s="7" t="s">
        <v>192</v>
      </c>
      <c r="I120" s="18">
        <v>84.64</v>
      </c>
      <c r="J120" s="16">
        <v>6.87</v>
      </c>
      <c r="K120" s="7"/>
      <c r="L120" s="16">
        <v>0.22450000000000001</v>
      </c>
      <c r="M120" s="19">
        <v>1.6268656716417911E-2</v>
      </c>
      <c r="N120" s="9">
        <v>1.7569622195133767</v>
      </c>
      <c r="O120" s="28"/>
      <c r="P120" s="28"/>
      <c r="Q120" s="28"/>
      <c r="R120" s="28"/>
      <c r="S120" s="7" t="s">
        <v>68</v>
      </c>
      <c r="T120" s="10" t="s">
        <v>67</v>
      </c>
    </row>
    <row r="121" spans="1:20" ht="16">
      <c r="A121" s="7" t="s">
        <v>24</v>
      </c>
      <c r="B121" s="8">
        <v>-34.18</v>
      </c>
      <c r="C121" s="8">
        <v>-70.72</v>
      </c>
      <c r="D121" s="29"/>
      <c r="E121" s="29"/>
      <c r="F121" s="7" t="s">
        <v>5</v>
      </c>
      <c r="G121" s="7">
        <v>34</v>
      </c>
      <c r="H121" s="7" t="s">
        <v>192</v>
      </c>
      <c r="I121" s="18">
        <v>81</v>
      </c>
      <c r="J121" s="16">
        <v>2.25</v>
      </c>
      <c r="K121" s="7"/>
      <c r="L121" s="16">
        <v>0.26219999999999999</v>
      </c>
      <c r="M121" s="19">
        <v>1.6748971193415639E-2</v>
      </c>
      <c r="N121" s="9">
        <v>1.7159634356235718</v>
      </c>
      <c r="O121" s="28"/>
      <c r="P121" s="28"/>
      <c r="Q121" s="28"/>
      <c r="R121" s="28"/>
      <c r="S121" s="7" t="s">
        <v>68</v>
      </c>
      <c r="T121" s="10" t="s">
        <v>67</v>
      </c>
    </row>
    <row r="122" spans="1:20" ht="16">
      <c r="A122" s="7" t="s">
        <v>24</v>
      </c>
      <c r="B122" s="8">
        <v>-34.18</v>
      </c>
      <c r="C122" s="8">
        <v>-70.72</v>
      </c>
      <c r="D122" s="29"/>
      <c r="E122" s="29"/>
      <c r="F122" s="7" t="s">
        <v>5</v>
      </c>
      <c r="G122" s="7">
        <v>21</v>
      </c>
      <c r="H122" s="7" t="s">
        <v>192</v>
      </c>
      <c r="I122" s="18">
        <v>83.38</v>
      </c>
      <c r="J122" s="16">
        <v>4.93</v>
      </c>
      <c r="K122" s="7"/>
      <c r="L122" s="16">
        <v>0.23400000000000001</v>
      </c>
      <c r="M122" s="19">
        <v>1.8000000000000002E-2</v>
      </c>
      <c r="N122" s="9">
        <v>1.6167375905538104</v>
      </c>
      <c r="O122" s="28"/>
      <c r="P122" s="28"/>
      <c r="Q122" s="28"/>
      <c r="R122" s="28"/>
      <c r="S122" s="7" t="s">
        <v>68</v>
      </c>
      <c r="T122" s="10" t="s">
        <v>67</v>
      </c>
    </row>
    <row r="123" spans="1:20" ht="16">
      <c r="A123" s="7" t="s">
        <v>24</v>
      </c>
      <c r="B123" s="8">
        <v>-34.18</v>
      </c>
      <c r="C123" s="8">
        <v>-70.72</v>
      </c>
      <c r="D123" s="29"/>
      <c r="E123" s="29"/>
      <c r="F123" s="7" t="s">
        <v>5</v>
      </c>
      <c r="G123" s="7">
        <v>23</v>
      </c>
      <c r="H123" s="7" t="s">
        <v>192</v>
      </c>
      <c r="I123" s="18">
        <v>84.51</v>
      </c>
      <c r="J123" s="16">
        <v>10.7</v>
      </c>
      <c r="K123" s="7"/>
      <c r="L123" s="16">
        <v>0.25950000000000001</v>
      </c>
      <c r="M123" s="19">
        <v>1.5762081784386619E-2</v>
      </c>
      <c r="N123" s="9">
        <v>1.8010297432894598</v>
      </c>
      <c r="O123" s="28"/>
      <c r="P123" s="28"/>
      <c r="Q123" s="28"/>
      <c r="R123" s="28"/>
      <c r="S123" s="7" t="s">
        <v>68</v>
      </c>
      <c r="T123" s="10" t="s">
        <v>67</v>
      </c>
    </row>
    <row r="124" spans="1:20" ht="16">
      <c r="A124" s="7" t="s">
        <v>24</v>
      </c>
      <c r="B124" s="8">
        <v>-34.18</v>
      </c>
      <c r="C124" s="8">
        <v>-70.72</v>
      </c>
      <c r="D124" s="29"/>
      <c r="E124" s="29"/>
      <c r="F124" s="7" t="s">
        <v>5</v>
      </c>
      <c r="G124" s="7">
        <v>30</v>
      </c>
      <c r="H124" s="7" t="s">
        <v>192</v>
      </c>
      <c r="I124" s="18">
        <v>85.08</v>
      </c>
      <c r="J124" s="16">
        <v>3.46</v>
      </c>
      <c r="K124" s="7"/>
      <c r="L124" s="16">
        <v>0.30930000000000002</v>
      </c>
      <c r="M124" s="19">
        <v>1.6769230769230769E-2</v>
      </c>
      <c r="N124" s="9">
        <v>1.7139170870818596</v>
      </c>
      <c r="O124" s="28"/>
      <c r="P124" s="28"/>
      <c r="Q124" s="28"/>
      <c r="R124" s="28"/>
      <c r="S124" s="7" t="s">
        <v>68</v>
      </c>
      <c r="T124" s="10" t="s">
        <v>67</v>
      </c>
    </row>
    <row r="125" spans="1:20" ht="16">
      <c r="A125" s="7" t="s">
        <v>24</v>
      </c>
      <c r="B125" s="8">
        <v>-34.18</v>
      </c>
      <c r="C125" s="8">
        <v>-70.72</v>
      </c>
      <c r="D125" s="29"/>
      <c r="E125" s="29"/>
      <c r="F125" s="7" t="s">
        <v>5</v>
      </c>
      <c r="G125" s="7">
        <v>65</v>
      </c>
      <c r="H125" s="7" t="s">
        <v>192</v>
      </c>
      <c r="I125" s="18">
        <v>83.94</v>
      </c>
      <c r="J125" s="16">
        <v>4.93</v>
      </c>
      <c r="K125" s="7"/>
      <c r="L125" s="16">
        <v>0.2316</v>
      </c>
      <c r="M125" s="19">
        <v>2.3253588516746412E-2</v>
      </c>
      <c r="N125" s="9">
        <v>1.2636359250984646</v>
      </c>
      <c r="O125" s="28"/>
      <c r="P125" s="28"/>
      <c r="Q125" s="28"/>
      <c r="R125" s="28"/>
      <c r="S125" s="7" t="s">
        <v>68</v>
      </c>
      <c r="T125" s="10" t="s">
        <v>67</v>
      </c>
    </row>
    <row r="126" spans="1:20" ht="16">
      <c r="A126" s="7" t="s">
        <v>24</v>
      </c>
      <c r="B126" s="8">
        <v>-34.18</v>
      </c>
      <c r="C126" s="8">
        <v>-70.72</v>
      </c>
      <c r="D126" s="29"/>
      <c r="E126" s="29"/>
      <c r="F126" s="7" t="s">
        <v>5</v>
      </c>
      <c r="G126" s="7">
        <v>55</v>
      </c>
      <c r="H126" s="7" t="s">
        <v>192</v>
      </c>
      <c r="I126" s="18">
        <v>83.29</v>
      </c>
      <c r="J126" s="16">
        <v>4.58</v>
      </c>
      <c r="K126" s="7"/>
      <c r="L126" s="16">
        <v>0.31519999999999998</v>
      </c>
      <c r="M126" s="19">
        <v>1.7598425196850391E-2</v>
      </c>
      <c r="N126" s="9">
        <v>1.6471383399842838</v>
      </c>
      <c r="O126" s="28"/>
      <c r="P126" s="28"/>
      <c r="Q126" s="28"/>
      <c r="R126" s="28"/>
      <c r="S126" s="7" t="s">
        <v>68</v>
      </c>
      <c r="T126" s="10" t="s">
        <v>67</v>
      </c>
    </row>
    <row r="127" spans="1:20" ht="16">
      <c r="A127" s="7" t="s">
        <v>25</v>
      </c>
      <c r="B127" s="8">
        <v>-35.68</v>
      </c>
      <c r="C127" s="8">
        <v>-70.849999999999994</v>
      </c>
      <c r="D127" s="29">
        <v>-35.68</v>
      </c>
      <c r="E127" s="29"/>
      <c r="F127" s="7" t="s">
        <v>5</v>
      </c>
      <c r="G127" s="7">
        <v>56</v>
      </c>
      <c r="H127" s="7" t="s">
        <v>191</v>
      </c>
      <c r="I127" s="18">
        <v>84.68</v>
      </c>
      <c r="J127" s="16">
        <v>5.58</v>
      </c>
      <c r="K127" s="7"/>
      <c r="L127" s="16">
        <v>0.2417</v>
      </c>
      <c r="M127" s="19">
        <v>1.6221374045801526E-2</v>
      </c>
      <c r="N127" s="9">
        <v>1.7611569090939985</v>
      </c>
      <c r="O127" s="28"/>
      <c r="P127" s="28"/>
      <c r="Q127" s="28">
        <f>AVERAGE(N127:N134)</f>
        <v>1.9299687053301842</v>
      </c>
      <c r="R127" s="28"/>
      <c r="S127" s="7" t="s">
        <v>68</v>
      </c>
      <c r="T127" s="10" t="s">
        <v>67</v>
      </c>
    </row>
    <row r="128" spans="1:20" ht="16">
      <c r="A128" s="7" t="s">
        <v>25</v>
      </c>
      <c r="B128" s="8">
        <v>-35.68</v>
      </c>
      <c r="C128" s="8">
        <v>-70.849999999999994</v>
      </c>
      <c r="D128" s="29"/>
      <c r="E128" s="29"/>
      <c r="F128" s="7" t="s">
        <v>5</v>
      </c>
      <c r="G128" s="7">
        <v>55</v>
      </c>
      <c r="H128" s="7" t="s">
        <v>191</v>
      </c>
      <c r="I128" s="18">
        <v>84</v>
      </c>
      <c r="J128" s="16">
        <v>5.43</v>
      </c>
      <c r="K128" s="7"/>
      <c r="L128" s="16">
        <v>0.2445</v>
      </c>
      <c r="M128" s="19">
        <v>1.6788321167883209E-2</v>
      </c>
      <c r="N128" s="9">
        <v>1.7133024421204048</v>
      </c>
      <c r="O128" s="28"/>
      <c r="P128" s="28"/>
      <c r="Q128" s="28"/>
      <c r="R128" s="28"/>
      <c r="S128" s="7" t="s">
        <v>68</v>
      </c>
      <c r="T128" s="10" t="s">
        <v>67</v>
      </c>
    </row>
    <row r="129" spans="1:20" ht="16">
      <c r="A129" s="7" t="s">
        <v>25</v>
      </c>
      <c r="B129" s="8">
        <v>-35.68</v>
      </c>
      <c r="C129" s="8">
        <v>-70.849999999999994</v>
      </c>
      <c r="D129" s="29"/>
      <c r="E129" s="29"/>
      <c r="F129" s="7" t="s">
        <v>5</v>
      </c>
      <c r="G129" s="7">
        <v>75</v>
      </c>
      <c r="H129" s="7" t="s">
        <v>191</v>
      </c>
      <c r="I129" s="18">
        <v>84.19</v>
      </c>
      <c r="J129" s="16">
        <v>4.78</v>
      </c>
      <c r="K129" s="7"/>
      <c r="L129" s="16">
        <v>0.24279999999999999</v>
      </c>
      <c r="M129" s="19">
        <v>1.3707865168539326E-2</v>
      </c>
      <c r="N129" s="9">
        <v>1.9927265743042222</v>
      </c>
      <c r="O129" s="28"/>
      <c r="P129" s="28"/>
      <c r="Q129" s="28"/>
      <c r="R129" s="28"/>
      <c r="S129" s="7" t="s">
        <v>68</v>
      </c>
      <c r="T129" s="10" t="s">
        <v>67</v>
      </c>
    </row>
    <row r="130" spans="1:20" ht="16">
      <c r="A130" s="7" t="s">
        <v>25</v>
      </c>
      <c r="B130" s="8">
        <v>-35.68</v>
      </c>
      <c r="C130" s="8">
        <v>-70.849999999999994</v>
      </c>
      <c r="D130" s="29"/>
      <c r="E130" s="29"/>
      <c r="F130" s="7" t="s">
        <v>5</v>
      </c>
      <c r="G130" s="7">
        <v>49</v>
      </c>
      <c r="H130" s="7" t="s">
        <v>191</v>
      </c>
      <c r="I130" s="18">
        <v>84.07</v>
      </c>
      <c r="J130" s="16">
        <v>6.03</v>
      </c>
      <c r="K130" s="7"/>
      <c r="L130" s="16">
        <v>0.20399999999999999</v>
      </c>
      <c r="M130" s="19">
        <v>1.3870967741935483E-2</v>
      </c>
      <c r="N130" s="9">
        <v>1.9761897047141719</v>
      </c>
      <c r="O130" s="28"/>
      <c r="P130" s="28"/>
      <c r="Q130" s="28"/>
      <c r="R130" s="28"/>
      <c r="S130" s="7" t="s">
        <v>68</v>
      </c>
      <c r="T130" s="10" t="s">
        <v>67</v>
      </c>
    </row>
    <row r="131" spans="1:20" ht="16">
      <c r="A131" s="7" t="s">
        <v>25</v>
      </c>
      <c r="B131" s="8">
        <v>-35.68</v>
      </c>
      <c r="C131" s="8">
        <v>-70.849999999999994</v>
      </c>
      <c r="D131" s="29"/>
      <c r="E131" s="29"/>
      <c r="F131" s="7" t="s">
        <v>5</v>
      </c>
      <c r="G131" s="7">
        <v>95</v>
      </c>
      <c r="H131" s="7" t="s">
        <v>191</v>
      </c>
      <c r="I131" s="18">
        <v>84.35</v>
      </c>
      <c r="J131" s="16">
        <v>6.45</v>
      </c>
      <c r="K131" s="7"/>
      <c r="L131" s="16">
        <v>0.19289999999999999</v>
      </c>
      <c r="M131" s="19">
        <v>1.4387351778656127E-2</v>
      </c>
      <c r="N131" s="9">
        <v>1.9250167926438417</v>
      </c>
      <c r="O131" s="28"/>
      <c r="P131" s="28"/>
      <c r="Q131" s="28"/>
      <c r="R131" s="28"/>
      <c r="S131" s="7" t="s">
        <v>68</v>
      </c>
      <c r="T131" s="10" t="s">
        <v>67</v>
      </c>
    </row>
    <row r="132" spans="1:20" ht="16">
      <c r="A132" s="7" t="s">
        <v>25</v>
      </c>
      <c r="B132" s="8">
        <v>-35.68</v>
      </c>
      <c r="C132" s="8">
        <v>-70.849999999999994</v>
      </c>
      <c r="D132" s="29"/>
      <c r="E132" s="29"/>
      <c r="F132" s="7" t="s">
        <v>5</v>
      </c>
      <c r="G132" s="7">
        <v>98</v>
      </c>
      <c r="H132" s="7" t="s">
        <v>191</v>
      </c>
      <c r="I132" s="18">
        <v>87.76</v>
      </c>
      <c r="J132" s="16">
        <v>8.64</v>
      </c>
      <c r="K132" s="7"/>
      <c r="L132" s="16">
        <v>0.17069999999999999</v>
      </c>
      <c r="M132" s="19">
        <v>1.2743055555555556E-2</v>
      </c>
      <c r="N132" s="9">
        <v>2.0940339223128768</v>
      </c>
      <c r="O132" s="28"/>
      <c r="P132" s="28"/>
      <c r="Q132" s="28"/>
      <c r="R132" s="28"/>
      <c r="S132" s="7" t="s">
        <v>68</v>
      </c>
      <c r="T132" s="10" t="s">
        <v>67</v>
      </c>
    </row>
    <row r="133" spans="1:20" ht="16">
      <c r="A133" s="7" t="s">
        <v>25</v>
      </c>
      <c r="B133" s="8">
        <v>-35.68</v>
      </c>
      <c r="C133" s="8">
        <v>-70.849999999999994</v>
      </c>
      <c r="D133" s="29"/>
      <c r="E133" s="29"/>
      <c r="F133" s="7" t="s">
        <v>5</v>
      </c>
      <c r="G133" s="7">
        <v>105</v>
      </c>
      <c r="H133" s="7" t="s">
        <v>191</v>
      </c>
      <c r="I133" s="18">
        <v>84.97</v>
      </c>
      <c r="J133" s="16">
        <v>6.29</v>
      </c>
      <c r="K133" s="7"/>
      <c r="L133" s="16">
        <v>0.18940000000000001</v>
      </c>
      <c r="M133" s="19">
        <v>1.2195945945945946E-2</v>
      </c>
      <c r="N133" s="9">
        <v>2.1529729716912565</v>
      </c>
      <c r="O133" s="28"/>
      <c r="P133" s="28"/>
      <c r="Q133" s="28"/>
      <c r="R133" s="28"/>
      <c r="S133" s="7" t="s">
        <v>68</v>
      </c>
      <c r="T133" s="10" t="s">
        <v>67</v>
      </c>
    </row>
    <row r="134" spans="1:20" ht="16">
      <c r="A134" s="7" t="s">
        <v>25</v>
      </c>
      <c r="B134" s="8">
        <v>-35.68</v>
      </c>
      <c r="C134" s="8">
        <v>-70.849999999999994</v>
      </c>
      <c r="D134" s="29"/>
      <c r="E134" s="29"/>
      <c r="F134" s="7" t="s">
        <v>5</v>
      </c>
      <c r="G134" s="7">
        <v>90</v>
      </c>
      <c r="H134" s="7" t="s">
        <v>191</v>
      </c>
      <c r="I134" s="18">
        <v>87.3</v>
      </c>
      <c r="J134" s="16">
        <v>9.2100000000000009</v>
      </c>
      <c r="K134" s="7"/>
      <c r="L134" s="16">
        <v>0.18629999999999999</v>
      </c>
      <c r="M134" s="19">
        <v>1.547244094488189E-2</v>
      </c>
      <c r="N134" s="9">
        <v>1.824350325760701</v>
      </c>
      <c r="O134" s="28"/>
      <c r="P134" s="28"/>
      <c r="Q134" s="28"/>
      <c r="R134" s="28"/>
      <c r="S134" s="7" t="s">
        <v>68</v>
      </c>
      <c r="T134" s="10" t="s">
        <v>67</v>
      </c>
    </row>
    <row r="135" spans="1:20" ht="16">
      <c r="A135" s="7" t="s">
        <v>26</v>
      </c>
      <c r="B135" s="8">
        <v>-37.369999999999997</v>
      </c>
      <c r="C135" s="8">
        <v>-71.67</v>
      </c>
      <c r="D135" s="29">
        <v>-37.369999999999997</v>
      </c>
      <c r="E135" s="29"/>
      <c r="F135" s="7" t="s">
        <v>5</v>
      </c>
      <c r="G135" s="7">
        <v>59</v>
      </c>
      <c r="H135" s="7" t="s">
        <v>191</v>
      </c>
      <c r="I135" s="18">
        <v>80.86</v>
      </c>
      <c r="J135" s="16">
        <v>4.37</v>
      </c>
      <c r="K135" s="7"/>
      <c r="L135" s="16">
        <v>0.1176</v>
      </c>
      <c r="M135" s="19">
        <v>2.8604651162790696E-2</v>
      </c>
      <c r="N135" s="9">
        <v>0.97556283841806124</v>
      </c>
      <c r="O135" s="28"/>
      <c r="P135" s="28"/>
      <c r="Q135" s="28">
        <f>AVERAGE(N135:N147)</f>
        <v>1.1080930193735588</v>
      </c>
      <c r="R135" s="28"/>
      <c r="S135" s="7" t="s">
        <v>68</v>
      </c>
      <c r="T135" s="10" t="s">
        <v>67</v>
      </c>
    </row>
    <row r="136" spans="1:20" ht="16">
      <c r="A136" s="7" t="s">
        <v>26</v>
      </c>
      <c r="B136" s="8">
        <v>-37.369999999999997</v>
      </c>
      <c r="C136" s="8">
        <v>-71.67</v>
      </c>
      <c r="D136" s="29"/>
      <c r="E136" s="29"/>
      <c r="F136" s="7" t="s">
        <v>5</v>
      </c>
      <c r="G136" s="7">
        <v>90</v>
      </c>
      <c r="H136" s="7" t="s">
        <v>191</v>
      </c>
      <c r="I136" s="18">
        <v>80.87</v>
      </c>
      <c r="J136" s="16">
        <v>4.6900000000000004</v>
      </c>
      <c r="K136" s="7"/>
      <c r="L136" s="16">
        <v>9.6500000000000002E-2</v>
      </c>
      <c r="M136" s="19">
        <v>3.0627450980392157E-2</v>
      </c>
      <c r="N136" s="9">
        <v>0.8811335788192064</v>
      </c>
      <c r="O136" s="28"/>
      <c r="P136" s="28"/>
      <c r="Q136" s="28"/>
      <c r="R136" s="28"/>
      <c r="S136" s="7" t="s">
        <v>68</v>
      </c>
      <c r="T136" s="10" t="s">
        <v>67</v>
      </c>
    </row>
    <row r="137" spans="1:20" ht="16">
      <c r="A137" s="7" t="s">
        <v>26</v>
      </c>
      <c r="B137" s="8">
        <v>-37.369999999999997</v>
      </c>
      <c r="C137" s="8">
        <v>-71.67</v>
      </c>
      <c r="D137" s="29"/>
      <c r="E137" s="29"/>
      <c r="F137" s="7" t="s">
        <v>5</v>
      </c>
      <c r="G137" s="7">
        <v>50</v>
      </c>
      <c r="H137" s="7" t="s">
        <v>191</v>
      </c>
      <c r="I137" s="18">
        <v>80.89</v>
      </c>
      <c r="J137" s="16">
        <v>4.74</v>
      </c>
      <c r="K137" s="7"/>
      <c r="L137" s="16">
        <v>9.06E-2</v>
      </c>
      <c r="M137" s="19">
        <v>2.6249999999999999E-2</v>
      </c>
      <c r="N137" s="9">
        <v>1.0940276923871604</v>
      </c>
      <c r="O137" s="28"/>
      <c r="P137" s="28"/>
      <c r="Q137" s="28"/>
      <c r="R137" s="28"/>
      <c r="S137" s="7" t="s">
        <v>68</v>
      </c>
      <c r="T137" s="10" t="s">
        <v>67</v>
      </c>
    </row>
    <row r="138" spans="1:20" ht="16">
      <c r="A138" s="7" t="s">
        <v>26</v>
      </c>
      <c r="B138" s="8">
        <v>-37.369999999999997</v>
      </c>
      <c r="C138" s="8">
        <v>-71.67</v>
      </c>
      <c r="D138" s="29"/>
      <c r="E138" s="29"/>
      <c r="F138" s="7" t="s">
        <v>5</v>
      </c>
      <c r="G138" s="7">
        <v>53</v>
      </c>
      <c r="H138" s="7" t="s">
        <v>191</v>
      </c>
      <c r="I138" s="18">
        <v>80.900000000000006</v>
      </c>
      <c r="J138" s="16">
        <v>3.7</v>
      </c>
      <c r="K138" s="7"/>
      <c r="L138" s="16">
        <v>0.12920000000000001</v>
      </c>
      <c r="M138" s="19">
        <v>2.2052785923753666E-2</v>
      </c>
      <c r="N138" s="9">
        <v>1.3365421557031394</v>
      </c>
      <c r="O138" s="28"/>
      <c r="P138" s="28"/>
      <c r="Q138" s="28"/>
      <c r="R138" s="28"/>
      <c r="S138" s="7" t="s">
        <v>68</v>
      </c>
      <c r="T138" s="10" t="s">
        <v>67</v>
      </c>
    </row>
    <row r="139" spans="1:20" ht="16">
      <c r="A139" s="7" t="s">
        <v>26</v>
      </c>
      <c r="B139" s="8">
        <v>-37.369999999999997</v>
      </c>
      <c r="C139" s="8">
        <v>-71.67</v>
      </c>
      <c r="D139" s="29"/>
      <c r="E139" s="29"/>
      <c r="F139" s="7" t="s">
        <v>5</v>
      </c>
      <c r="G139" s="7">
        <v>95</v>
      </c>
      <c r="H139" s="7" t="s">
        <v>191</v>
      </c>
      <c r="I139" s="18">
        <v>81.63</v>
      </c>
      <c r="J139" s="16">
        <v>5.23</v>
      </c>
      <c r="K139" s="7"/>
      <c r="L139" s="16">
        <v>0.1154</v>
      </c>
      <c r="M139" s="19">
        <v>2.6867469879518074E-2</v>
      </c>
      <c r="N139" s="9">
        <v>1.0633230558148021</v>
      </c>
      <c r="O139" s="28"/>
      <c r="P139" s="28"/>
      <c r="Q139" s="28"/>
      <c r="R139" s="28"/>
      <c r="S139" s="7" t="s">
        <v>68</v>
      </c>
      <c r="T139" s="10" t="s">
        <v>67</v>
      </c>
    </row>
    <row r="140" spans="1:20" ht="16">
      <c r="A140" s="7" t="s">
        <v>26</v>
      </c>
      <c r="B140" s="8">
        <v>-37.369999999999997</v>
      </c>
      <c r="C140" s="8">
        <v>-71.67</v>
      </c>
      <c r="D140" s="29"/>
      <c r="E140" s="29"/>
      <c r="F140" s="7" t="s">
        <v>5</v>
      </c>
      <c r="G140" s="7">
        <v>65</v>
      </c>
      <c r="H140" s="7" t="s">
        <v>191</v>
      </c>
      <c r="I140" s="18">
        <v>80.03</v>
      </c>
      <c r="J140" s="16">
        <v>4.74</v>
      </c>
      <c r="K140" s="7"/>
      <c r="L140" s="16">
        <v>0.1235</v>
      </c>
      <c r="M140" s="19">
        <v>2.7639344262295081E-2</v>
      </c>
      <c r="N140" s="9">
        <v>1.0235671442231156</v>
      </c>
      <c r="O140" s="28"/>
      <c r="P140" s="28"/>
      <c r="Q140" s="28"/>
      <c r="R140" s="28"/>
      <c r="S140" s="7" t="s">
        <v>68</v>
      </c>
      <c r="T140" s="10" t="s">
        <v>67</v>
      </c>
    </row>
    <row r="141" spans="1:20" ht="16">
      <c r="A141" s="7" t="s">
        <v>26</v>
      </c>
      <c r="B141" s="8">
        <v>-37.369999999999997</v>
      </c>
      <c r="C141" s="8">
        <v>-71.67</v>
      </c>
      <c r="D141" s="29"/>
      <c r="E141" s="29"/>
      <c r="F141" s="7" t="s">
        <v>5</v>
      </c>
      <c r="G141" s="7">
        <v>77</v>
      </c>
      <c r="H141" s="7" t="s">
        <v>191</v>
      </c>
      <c r="I141" s="18">
        <v>80.319999999999993</v>
      </c>
      <c r="J141" s="16">
        <v>4.43</v>
      </c>
      <c r="K141" s="7"/>
      <c r="L141" s="16">
        <v>0.15609999999999999</v>
      </c>
      <c r="M141" s="19">
        <v>2.1908831908831909E-2</v>
      </c>
      <c r="N141" s="9">
        <v>1.3447448860362965</v>
      </c>
      <c r="O141" s="28"/>
      <c r="P141" s="28"/>
      <c r="Q141" s="28"/>
      <c r="R141" s="28"/>
      <c r="S141" s="7" t="s">
        <v>68</v>
      </c>
      <c r="T141" s="10" t="s">
        <v>67</v>
      </c>
    </row>
    <row r="142" spans="1:20" ht="16">
      <c r="A142" s="7" t="s">
        <v>26</v>
      </c>
      <c r="B142" s="8">
        <v>-37.369999999999997</v>
      </c>
      <c r="C142" s="8">
        <v>-71.67</v>
      </c>
      <c r="D142" s="29"/>
      <c r="E142" s="29"/>
      <c r="F142" s="7" t="s">
        <v>5</v>
      </c>
      <c r="G142" s="7">
        <v>88</v>
      </c>
      <c r="H142" s="7" t="s">
        <v>191</v>
      </c>
      <c r="I142" s="18">
        <v>80.27</v>
      </c>
      <c r="J142" s="16">
        <v>4.28</v>
      </c>
      <c r="K142" s="7"/>
      <c r="L142" s="16">
        <v>9.5500000000000002E-2</v>
      </c>
      <c r="M142" s="19">
        <v>2.7781818181818182E-2</v>
      </c>
      <c r="N142" s="9">
        <v>1.0153509579302433</v>
      </c>
      <c r="O142" s="28"/>
      <c r="P142" s="28"/>
      <c r="Q142" s="28"/>
      <c r="R142" s="28"/>
      <c r="S142" s="7" t="s">
        <v>68</v>
      </c>
      <c r="T142" s="10" t="s">
        <v>67</v>
      </c>
    </row>
    <row r="143" spans="1:20" ht="16">
      <c r="A143" s="7" t="s">
        <v>26</v>
      </c>
      <c r="B143" s="8">
        <v>-37.369999999999997</v>
      </c>
      <c r="C143" s="8">
        <v>-71.67</v>
      </c>
      <c r="D143" s="29"/>
      <c r="E143" s="29"/>
      <c r="F143" s="7" t="s">
        <v>5</v>
      </c>
      <c r="G143" s="7">
        <v>81</v>
      </c>
      <c r="H143" s="7" t="s">
        <v>191</v>
      </c>
      <c r="I143" s="18">
        <v>81.239999999999995</v>
      </c>
      <c r="J143" s="16">
        <v>7.04</v>
      </c>
      <c r="K143" s="7"/>
      <c r="L143" s="16">
        <v>0.111</v>
      </c>
      <c r="M143" s="19">
        <v>2.4602076124567475E-2</v>
      </c>
      <c r="N143" s="9">
        <v>1.1843535155897864</v>
      </c>
      <c r="O143" s="28"/>
      <c r="P143" s="28"/>
      <c r="Q143" s="28"/>
      <c r="R143" s="28"/>
      <c r="S143" s="7" t="s">
        <v>68</v>
      </c>
      <c r="T143" s="10" t="s">
        <v>67</v>
      </c>
    </row>
    <row r="144" spans="1:20" ht="16">
      <c r="A144" s="7" t="s">
        <v>26</v>
      </c>
      <c r="B144" s="8">
        <v>-37.369999999999997</v>
      </c>
      <c r="C144" s="8">
        <v>-71.67</v>
      </c>
      <c r="D144" s="29"/>
      <c r="E144" s="29"/>
      <c r="F144" s="7" t="s">
        <v>5</v>
      </c>
      <c r="G144" s="7">
        <v>60</v>
      </c>
      <c r="H144" s="7" t="s">
        <v>191</v>
      </c>
      <c r="I144" s="18">
        <v>80.94</v>
      </c>
      <c r="J144" s="16">
        <v>4.68</v>
      </c>
      <c r="K144" s="7"/>
      <c r="L144" s="16">
        <v>0.12230000000000001</v>
      </c>
      <c r="M144" s="19">
        <v>3.2110091743119268E-2</v>
      </c>
      <c r="N144" s="9">
        <v>0.81213580775520966</v>
      </c>
      <c r="O144" s="28"/>
      <c r="P144" s="28"/>
      <c r="Q144" s="28"/>
      <c r="R144" s="28"/>
      <c r="S144" s="7" t="s">
        <v>68</v>
      </c>
      <c r="T144" s="10" t="s">
        <v>67</v>
      </c>
    </row>
    <row r="145" spans="1:20" ht="16">
      <c r="A145" s="7" t="s">
        <v>26</v>
      </c>
      <c r="B145" s="8">
        <v>-37.369999999999997</v>
      </c>
      <c r="C145" s="8">
        <v>-71.67</v>
      </c>
      <c r="D145" s="29"/>
      <c r="E145" s="29"/>
      <c r="F145" s="7" t="s">
        <v>5</v>
      </c>
      <c r="G145" s="7">
        <v>95</v>
      </c>
      <c r="H145" s="7" t="s">
        <v>191</v>
      </c>
      <c r="I145" s="18">
        <v>80.430000000000007</v>
      </c>
      <c r="J145" s="16">
        <v>4.3499999999999996</v>
      </c>
      <c r="K145" s="7"/>
      <c r="L145" s="16">
        <v>0.12759999999999999</v>
      </c>
      <c r="M145" s="19">
        <v>2.9783393501805054E-2</v>
      </c>
      <c r="N145" s="9">
        <v>0.91869034747867317</v>
      </c>
      <c r="O145" s="28"/>
      <c r="P145" s="28"/>
      <c r="Q145" s="28"/>
      <c r="R145" s="28"/>
      <c r="S145" s="7" t="s">
        <v>68</v>
      </c>
      <c r="T145" s="10" t="s">
        <v>67</v>
      </c>
    </row>
    <row r="146" spans="1:20" ht="16">
      <c r="A146" s="7" t="s">
        <v>26</v>
      </c>
      <c r="B146" s="8">
        <v>-37.369999999999997</v>
      </c>
      <c r="C146" s="8">
        <v>-71.67</v>
      </c>
      <c r="D146" s="29"/>
      <c r="E146" s="29"/>
      <c r="F146" s="7" t="s">
        <v>5</v>
      </c>
      <c r="G146" s="7">
        <v>110</v>
      </c>
      <c r="H146" s="7" t="s">
        <v>191</v>
      </c>
      <c r="I146" s="18">
        <v>80.34</v>
      </c>
      <c r="J146" s="16">
        <v>5.69</v>
      </c>
      <c r="K146" s="7"/>
      <c r="L146" s="16">
        <v>0.1008</v>
      </c>
      <c r="M146" s="19">
        <v>2.3022508038585209E-2</v>
      </c>
      <c r="N146" s="9">
        <v>1.2756640573657672</v>
      </c>
      <c r="O146" s="28"/>
      <c r="P146" s="28"/>
      <c r="Q146" s="28"/>
      <c r="R146" s="28"/>
      <c r="S146" s="7" t="s">
        <v>68</v>
      </c>
      <c r="T146" s="10" t="s">
        <v>67</v>
      </c>
    </row>
    <row r="147" spans="1:20" ht="16">
      <c r="A147" s="7" t="s">
        <v>26</v>
      </c>
      <c r="B147" s="8">
        <v>-37.369999999999997</v>
      </c>
      <c r="C147" s="8">
        <v>-71.67</v>
      </c>
      <c r="D147" s="29"/>
      <c r="E147" s="29"/>
      <c r="F147" s="7" t="s">
        <v>5</v>
      </c>
      <c r="G147" s="7">
        <v>58</v>
      </c>
      <c r="H147" s="7" t="s">
        <v>191</v>
      </c>
      <c r="I147" s="18">
        <v>82.49</v>
      </c>
      <c r="J147" s="16">
        <v>6.62</v>
      </c>
      <c r="K147" s="7"/>
      <c r="L147" s="16">
        <v>0.1555</v>
      </c>
      <c r="M147" s="19">
        <v>1.9885496183206106E-2</v>
      </c>
      <c r="N147" s="9">
        <v>1.480113214334803</v>
      </c>
      <c r="O147" s="28"/>
      <c r="P147" s="28"/>
      <c r="Q147" s="28"/>
      <c r="R147" s="28"/>
      <c r="S147" s="7" t="s">
        <v>68</v>
      </c>
      <c r="T147" s="10" t="s">
        <v>67</v>
      </c>
    </row>
    <row r="148" spans="1:20" ht="16">
      <c r="A148" s="7" t="s">
        <v>27</v>
      </c>
      <c r="B148" s="8">
        <v>-38.74</v>
      </c>
      <c r="C148" s="8">
        <v>-71.73</v>
      </c>
      <c r="D148" s="8">
        <v>-38.74</v>
      </c>
      <c r="E148" s="29"/>
      <c r="F148" s="7" t="s">
        <v>5</v>
      </c>
      <c r="G148" s="7">
        <v>43</v>
      </c>
      <c r="H148" s="7" t="s">
        <v>191</v>
      </c>
      <c r="I148" s="18">
        <v>82.52</v>
      </c>
      <c r="J148" s="16">
        <v>5.16</v>
      </c>
      <c r="K148" s="7"/>
      <c r="L148" s="16">
        <v>0.1255</v>
      </c>
      <c r="M148" s="19">
        <v>2.0683760683760682E-2</v>
      </c>
      <c r="N148" s="9">
        <v>1.4242191874234078</v>
      </c>
      <c r="O148" s="28"/>
      <c r="P148" s="28"/>
      <c r="Q148" s="9">
        <v>1.42421918742341</v>
      </c>
      <c r="R148" s="28"/>
      <c r="S148" s="7" t="s">
        <v>68</v>
      </c>
      <c r="T148" s="10" t="s">
        <v>67</v>
      </c>
    </row>
    <row r="149" spans="1:20" ht="16">
      <c r="A149" s="7" t="s">
        <v>28</v>
      </c>
      <c r="B149" s="8">
        <v>-39.340000000000003</v>
      </c>
      <c r="C149" s="8">
        <v>-72.2</v>
      </c>
      <c r="D149" s="29">
        <v>-39.340000000000003</v>
      </c>
      <c r="E149" s="29"/>
      <c r="F149" s="7" t="s">
        <v>5</v>
      </c>
      <c r="G149" s="7">
        <v>44</v>
      </c>
      <c r="H149" s="7" t="s">
        <v>191</v>
      </c>
      <c r="I149" s="18">
        <v>81.03</v>
      </c>
      <c r="J149" s="16">
        <v>5.09</v>
      </c>
      <c r="K149" s="7"/>
      <c r="L149" s="16">
        <v>0.12559999999999999</v>
      </c>
      <c r="M149" s="19">
        <v>1.7463617463617465E-2</v>
      </c>
      <c r="N149" s="9">
        <v>1.6585269951052022</v>
      </c>
      <c r="O149" s="28"/>
      <c r="P149" s="28"/>
      <c r="Q149" s="28">
        <f>AVERAGE(N149:N156)</f>
        <v>1.3162603669778676</v>
      </c>
      <c r="R149" s="28"/>
      <c r="S149" s="7" t="s">
        <v>68</v>
      </c>
      <c r="T149" s="10" t="s">
        <v>67</v>
      </c>
    </row>
    <row r="150" spans="1:20" ht="16">
      <c r="A150" s="7" t="s">
        <v>28</v>
      </c>
      <c r="B150" s="8">
        <v>-39.340000000000003</v>
      </c>
      <c r="C150" s="8">
        <v>-72.2</v>
      </c>
      <c r="D150" s="29"/>
      <c r="E150" s="29"/>
      <c r="F150" s="7" t="s">
        <v>5</v>
      </c>
      <c r="G150" s="7">
        <v>50</v>
      </c>
      <c r="H150" s="7" t="s">
        <v>191</v>
      </c>
      <c r="I150" s="18">
        <v>85.23</v>
      </c>
      <c r="J150" s="16">
        <v>5.59</v>
      </c>
      <c r="K150" s="7"/>
      <c r="L150" s="16">
        <v>0.32129999999999997</v>
      </c>
      <c r="M150" s="19">
        <v>1.9677419354838712E-2</v>
      </c>
      <c r="N150" s="9">
        <v>1.4930732429021329</v>
      </c>
      <c r="O150" s="28"/>
      <c r="P150" s="28"/>
      <c r="Q150" s="28"/>
      <c r="R150" s="28"/>
      <c r="S150" s="7" t="s">
        <v>68</v>
      </c>
      <c r="T150" s="10" t="s">
        <v>67</v>
      </c>
    </row>
    <row r="151" spans="1:20" ht="16">
      <c r="A151" s="7" t="s">
        <v>28</v>
      </c>
      <c r="B151" s="8">
        <v>-39.340000000000003</v>
      </c>
      <c r="C151" s="8">
        <v>-72.2</v>
      </c>
      <c r="D151" s="29"/>
      <c r="E151" s="29"/>
      <c r="F151" s="7" t="s">
        <v>5</v>
      </c>
      <c r="G151" s="7">
        <v>30</v>
      </c>
      <c r="H151" s="7" t="s">
        <v>191</v>
      </c>
      <c r="I151" s="18">
        <v>85.9</v>
      </c>
      <c r="J151" s="16">
        <v>10.6</v>
      </c>
      <c r="K151" s="7"/>
      <c r="L151" s="16">
        <v>0.11</v>
      </c>
      <c r="M151" s="19">
        <v>2.5744680851063829E-2</v>
      </c>
      <c r="N151" s="9">
        <v>1.1219388867692275</v>
      </c>
      <c r="O151" s="28"/>
      <c r="P151" s="28"/>
      <c r="Q151" s="28"/>
      <c r="R151" s="28"/>
      <c r="S151" s="7" t="s">
        <v>68</v>
      </c>
      <c r="T151" s="10" t="s">
        <v>67</v>
      </c>
    </row>
    <row r="152" spans="1:20" ht="16">
      <c r="A152" s="7" t="s">
        <v>28</v>
      </c>
      <c r="B152" s="8">
        <v>-39.340000000000003</v>
      </c>
      <c r="C152" s="8">
        <v>-72.2</v>
      </c>
      <c r="D152" s="29"/>
      <c r="E152" s="29"/>
      <c r="F152" s="7" t="s">
        <v>5</v>
      </c>
      <c r="G152" s="7">
        <v>28</v>
      </c>
      <c r="H152" s="7" t="s">
        <v>191</v>
      </c>
      <c r="I152" s="18">
        <v>83.05</v>
      </c>
      <c r="J152" s="16">
        <v>18.5</v>
      </c>
      <c r="K152" s="7"/>
      <c r="L152" s="16">
        <v>5.4800000000000001E-2</v>
      </c>
      <c r="M152" s="19">
        <v>2.6069651741293533E-2</v>
      </c>
      <c r="N152" s="9">
        <v>1.1031125586531252</v>
      </c>
      <c r="O152" s="28"/>
      <c r="P152" s="28"/>
      <c r="Q152" s="28"/>
      <c r="R152" s="28"/>
      <c r="S152" s="7" t="s">
        <v>68</v>
      </c>
      <c r="T152" s="10" t="s">
        <v>67</v>
      </c>
    </row>
    <row r="153" spans="1:20" ht="16">
      <c r="A153" s="7" t="s">
        <v>28</v>
      </c>
      <c r="B153" s="8">
        <v>-39.340000000000003</v>
      </c>
      <c r="C153" s="8">
        <v>-72.2</v>
      </c>
      <c r="D153" s="29"/>
      <c r="E153" s="29"/>
      <c r="F153" s="7" t="s">
        <v>5</v>
      </c>
      <c r="G153" s="7">
        <v>24</v>
      </c>
      <c r="H153" s="7" t="s">
        <v>191</v>
      </c>
      <c r="I153" s="18">
        <v>86.62</v>
      </c>
      <c r="J153" s="16">
        <v>17.399999999999999</v>
      </c>
      <c r="K153" s="7"/>
      <c r="L153" s="16">
        <v>7.6999999999999999E-2</v>
      </c>
      <c r="M153" s="19">
        <v>2.291891891891892E-2</v>
      </c>
      <c r="N153" s="9">
        <v>1.2833346676226476</v>
      </c>
      <c r="O153" s="28"/>
      <c r="P153" s="28"/>
      <c r="Q153" s="28"/>
      <c r="R153" s="28"/>
      <c r="S153" s="7" t="s">
        <v>68</v>
      </c>
      <c r="T153" s="10" t="s">
        <v>67</v>
      </c>
    </row>
    <row r="154" spans="1:20" ht="16">
      <c r="A154" s="7" t="s">
        <v>28</v>
      </c>
      <c r="B154" s="8">
        <v>-39.340000000000003</v>
      </c>
      <c r="C154" s="8">
        <v>-72.2</v>
      </c>
      <c r="D154" s="29"/>
      <c r="E154" s="29"/>
      <c r="F154" s="7" t="s">
        <v>5</v>
      </c>
      <c r="G154" s="7">
        <v>22</v>
      </c>
      <c r="H154" s="7" t="s">
        <v>191</v>
      </c>
      <c r="I154" s="18">
        <v>86.09</v>
      </c>
      <c r="J154" s="16">
        <v>13</v>
      </c>
      <c r="K154" s="7"/>
      <c r="L154" s="16">
        <v>8.14E-2</v>
      </c>
      <c r="M154" s="19">
        <v>2.6606060606060605E-2</v>
      </c>
      <c r="N154" s="9">
        <v>1.077190420535892</v>
      </c>
      <c r="O154" s="28"/>
      <c r="P154" s="28"/>
      <c r="Q154" s="28"/>
      <c r="R154" s="28"/>
      <c r="S154" s="7" t="s">
        <v>68</v>
      </c>
      <c r="T154" s="10" t="s">
        <v>67</v>
      </c>
    </row>
    <row r="155" spans="1:20" ht="16">
      <c r="A155" s="7" t="s">
        <v>28</v>
      </c>
      <c r="B155" s="8">
        <v>-39.340000000000003</v>
      </c>
      <c r="C155" s="8">
        <v>-72.2</v>
      </c>
      <c r="D155" s="29"/>
      <c r="E155" s="29"/>
      <c r="F155" s="7" t="s">
        <v>5</v>
      </c>
      <c r="G155" s="7">
        <v>24</v>
      </c>
      <c r="H155" s="7" t="s">
        <v>191</v>
      </c>
      <c r="I155" s="18">
        <v>85.34</v>
      </c>
      <c r="J155" s="16">
        <v>16.600000000000001</v>
      </c>
      <c r="K155" s="7"/>
      <c r="L155" s="16">
        <v>2.98E-2</v>
      </c>
      <c r="M155" s="19">
        <v>1.9148936170212766E-2</v>
      </c>
      <c r="N155" s="9">
        <v>1.5332794726289496</v>
      </c>
      <c r="O155" s="28"/>
      <c r="P155" s="28"/>
      <c r="Q155" s="28"/>
      <c r="R155" s="28"/>
      <c r="S155" s="7" t="s">
        <v>68</v>
      </c>
      <c r="T155" s="10" t="s">
        <v>67</v>
      </c>
    </row>
    <row r="156" spans="1:20" ht="16">
      <c r="A156" s="7" t="s">
        <v>28</v>
      </c>
      <c r="B156" s="8">
        <v>-39.340000000000003</v>
      </c>
      <c r="C156" s="8">
        <v>-72.2</v>
      </c>
      <c r="D156" s="29"/>
      <c r="E156" s="29"/>
      <c r="F156" s="7" t="s">
        <v>5</v>
      </c>
      <c r="G156" s="7">
        <v>70</v>
      </c>
      <c r="H156" s="7" t="s">
        <v>191</v>
      </c>
      <c r="I156" s="18">
        <v>84.6</v>
      </c>
      <c r="J156" s="16">
        <v>7.41</v>
      </c>
      <c r="K156" s="7"/>
      <c r="L156" s="16">
        <v>0.1052</v>
      </c>
      <c r="M156" s="19">
        <v>2.3319327731092437E-2</v>
      </c>
      <c r="N156" s="9">
        <v>1.2596266916057659</v>
      </c>
      <c r="O156" s="28"/>
      <c r="P156" s="28"/>
      <c r="Q156" s="28"/>
      <c r="R156" s="28"/>
      <c r="S156" s="7" t="s">
        <v>68</v>
      </c>
      <c r="T156" s="10" t="s">
        <v>67</v>
      </c>
    </row>
    <row r="157" spans="1:20" ht="16">
      <c r="A157" s="7" t="s">
        <v>18</v>
      </c>
      <c r="B157" s="8">
        <v>-35.72</v>
      </c>
      <c r="C157" s="8">
        <v>-70.849999999999994</v>
      </c>
      <c r="D157" s="29">
        <v>-35.72</v>
      </c>
      <c r="E157" s="29"/>
      <c r="F157" s="7" t="s">
        <v>5</v>
      </c>
      <c r="G157" s="7">
        <v>42</v>
      </c>
      <c r="H157" s="7" t="s">
        <v>191</v>
      </c>
      <c r="I157" s="18">
        <v>91.84</v>
      </c>
      <c r="J157" s="16">
        <v>10.27</v>
      </c>
      <c r="L157" s="16">
        <v>0.37463299999999999</v>
      </c>
      <c r="M157" s="19">
        <v>1.49E-2</v>
      </c>
      <c r="N157" s="9">
        <v>1.877394678529253</v>
      </c>
      <c r="O157" s="28"/>
      <c r="P157" s="28"/>
      <c r="Q157" s="28">
        <f>AVERAGE(N157:N176)</f>
        <v>2.2026864396186645</v>
      </c>
      <c r="R157" s="28"/>
      <c r="S157" s="7" t="s">
        <v>68</v>
      </c>
      <c r="T157" s="10" t="s">
        <v>57</v>
      </c>
    </row>
    <row r="158" spans="1:20" ht="16">
      <c r="A158" s="7" t="s">
        <v>18</v>
      </c>
      <c r="B158" s="8">
        <v>-35.72</v>
      </c>
      <c r="C158" s="8">
        <v>-70.849999999999994</v>
      </c>
      <c r="D158" s="29"/>
      <c r="E158" s="29"/>
      <c r="F158" s="7" t="s">
        <v>5</v>
      </c>
      <c r="G158" s="7">
        <v>42</v>
      </c>
      <c r="H158" s="7" t="s">
        <v>191</v>
      </c>
      <c r="I158" s="18">
        <v>90.01</v>
      </c>
      <c r="J158" s="16">
        <v>8.0820000000000007</v>
      </c>
      <c r="L158" s="16">
        <v>0.29120799999999997</v>
      </c>
      <c r="M158" s="19">
        <v>1.47E-2</v>
      </c>
      <c r="N158" s="9">
        <v>1.8960277774058174</v>
      </c>
      <c r="O158" s="28"/>
      <c r="P158" s="28"/>
      <c r="Q158" s="28"/>
      <c r="R158" s="28"/>
      <c r="S158" s="7" t="s">
        <v>68</v>
      </c>
      <c r="T158" s="10" t="s">
        <v>57</v>
      </c>
    </row>
    <row r="159" spans="1:20" ht="16">
      <c r="A159" s="7" t="s">
        <v>18</v>
      </c>
      <c r="B159" s="8">
        <v>-35.72</v>
      </c>
      <c r="C159" s="8">
        <v>-70.849999999999994</v>
      </c>
      <c r="D159" s="29"/>
      <c r="E159" s="29"/>
      <c r="F159" s="7" t="s">
        <v>5</v>
      </c>
      <c r="G159" s="7">
        <v>65</v>
      </c>
      <c r="H159" s="7" t="s">
        <v>191</v>
      </c>
      <c r="I159" s="18">
        <v>91.45</v>
      </c>
      <c r="J159" s="16">
        <v>9.01</v>
      </c>
      <c r="L159" s="16">
        <v>0.18065899999999999</v>
      </c>
      <c r="M159" s="19">
        <v>1.44E-2</v>
      </c>
      <c r="N159" s="9">
        <v>1.9244540839489803</v>
      </c>
      <c r="O159" s="28"/>
      <c r="P159" s="28"/>
      <c r="Q159" s="28"/>
      <c r="R159" s="28"/>
      <c r="S159" s="7" t="s">
        <v>68</v>
      </c>
      <c r="T159" s="10" t="s">
        <v>57</v>
      </c>
    </row>
    <row r="160" spans="1:20" ht="16">
      <c r="A160" s="7" t="s">
        <v>18</v>
      </c>
      <c r="B160" s="8">
        <v>-35.72</v>
      </c>
      <c r="C160" s="8">
        <v>-70.849999999999994</v>
      </c>
      <c r="D160" s="29"/>
      <c r="E160" s="29"/>
      <c r="F160" s="7" t="s">
        <v>5</v>
      </c>
      <c r="G160" s="7">
        <v>85</v>
      </c>
      <c r="H160" s="7" t="s">
        <v>191</v>
      </c>
      <c r="I160" s="18">
        <v>90.5</v>
      </c>
      <c r="J160" s="16">
        <v>8.2129999999999992</v>
      </c>
      <c r="L160" s="16">
        <v>0.241065</v>
      </c>
      <c r="M160" s="19">
        <v>1.41E-2</v>
      </c>
      <c r="N160" s="9">
        <v>1.9534738056697354</v>
      </c>
      <c r="O160" s="28"/>
      <c r="P160" s="28"/>
      <c r="Q160" s="28"/>
      <c r="R160" s="28"/>
      <c r="S160" s="7" t="s">
        <v>68</v>
      </c>
      <c r="T160" s="10" t="s">
        <v>57</v>
      </c>
    </row>
    <row r="161" spans="1:20" ht="16">
      <c r="A161" s="7" t="s">
        <v>18</v>
      </c>
      <c r="B161" s="8">
        <v>-35.72</v>
      </c>
      <c r="C161" s="8">
        <v>-70.849999999999994</v>
      </c>
      <c r="D161" s="29"/>
      <c r="E161" s="29"/>
      <c r="F161" s="7" t="s">
        <v>5</v>
      </c>
      <c r="G161" s="7">
        <v>75</v>
      </c>
      <c r="H161" s="7" t="s">
        <v>191</v>
      </c>
      <c r="I161" s="18">
        <v>92.11</v>
      </c>
      <c r="J161" s="16">
        <v>10.294</v>
      </c>
      <c r="L161" s="16">
        <v>0.254967</v>
      </c>
      <c r="M161" s="19">
        <v>1.4800000000000001E-2</v>
      </c>
      <c r="N161" s="9">
        <v>1.8866800247078741</v>
      </c>
      <c r="O161" s="28"/>
      <c r="P161" s="28"/>
      <c r="Q161" s="28"/>
      <c r="R161" s="28"/>
      <c r="S161" s="7" t="s">
        <v>68</v>
      </c>
      <c r="T161" s="10" t="s">
        <v>57</v>
      </c>
    </row>
    <row r="162" spans="1:20" ht="16">
      <c r="A162" s="7" t="s">
        <v>18</v>
      </c>
      <c r="B162" s="8">
        <v>-35.72</v>
      </c>
      <c r="C162" s="8">
        <v>-70.849999999999994</v>
      </c>
      <c r="D162" s="29"/>
      <c r="E162" s="29"/>
      <c r="F162" s="7" t="s">
        <v>5</v>
      </c>
      <c r="G162" s="7">
        <v>55</v>
      </c>
      <c r="H162" s="7" t="s">
        <v>191</v>
      </c>
      <c r="I162" s="18">
        <v>88.95</v>
      </c>
      <c r="J162" s="16">
        <v>7.6740000000000004</v>
      </c>
      <c r="L162" s="16"/>
      <c r="M162" s="19">
        <v>1.3599999999999999E-2</v>
      </c>
      <c r="N162" s="9">
        <v>2.003228806319679</v>
      </c>
      <c r="O162" s="28"/>
      <c r="P162" s="28"/>
      <c r="Q162" s="28"/>
      <c r="R162" s="28"/>
      <c r="S162" s="7" t="s">
        <v>68</v>
      </c>
      <c r="T162" s="10" t="s">
        <v>57</v>
      </c>
    </row>
    <row r="163" spans="1:20" ht="16">
      <c r="A163" s="7" t="s">
        <v>18</v>
      </c>
      <c r="B163" s="8">
        <v>-35.72</v>
      </c>
      <c r="C163" s="8">
        <v>-70.849999999999994</v>
      </c>
      <c r="D163" s="29"/>
      <c r="E163" s="29"/>
      <c r="F163" s="7" t="s">
        <v>5</v>
      </c>
      <c r="G163" s="7">
        <v>75</v>
      </c>
      <c r="H163" s="7" t="s">
        <v>191</v>
      </c>
      <c r="I163" s="18">
        <v>91.95</v>
      </c>
      <c r="J163" s="16">
        <v>10.608000000000001</v>
      </c>
      <c r="L163" s="16">
        <v>0.26603599999999999</v>
      </c>
      <c r="M163" s="19">
        <v>1.35E-2</v>
      </c>
      <c r="N163" s="9">
        <v>2.013397296718118</v>
      </c>
      <c r="O163" s="28"/>
      <c r="P163" s="28"/>
      <c r="Q163" s="28"/>
      <c r="R163" s="28"/>
      <c r="S163" s="7" t="s">
        <v>68</v>
      </c>
      <c r="T163" s="10" t="s">
        <v>57</v>
      </c>
    </row>
    <row r="164" spans="1:20" ht="16">
      <c r="A164" s="7" t="s">
        <v>18</v>
      </c>
      <c r="B164" s="8">
        <v>-35.72</v>
      </c>
      <c r="C164" s="8">
        <v>-70.849999999999994</v>
      </c>
      <c r="D164" s="29"/>
      <c r="E164" s="29"/>
      <c r="F164" s="7" t="s">
        <v>5</v>
      </c>
      <c r="G164" s="7">
        <v>55</v>
      </c>
      <c r="H164" s="7" t="s">
        <v>191</v>
      </c>
      <c r="I164" s="18">
        <v>90.77</v>
      </c>
      <c r="J164" s="16">
        <v>8.6470000000000002</v>
      </c>
      <c r="L164" s="16">
        <v>0.21821599999999999</v>
      </c>
      <c r="M164" s="19">
        <v>1.2999999999999999E-2</v>
      </c>
      <c r="N164" s="9">
        <v>2.0653877082814085</v>
      </c>
      <c r="O164" s="28"/>
      <c r="P164" s="28"/>
      <c r="Q164" s="28"/>
      <c r="R164" s="28"/>
      <c r="S164" s="7" t="s">
        <v>68</v>
      </c>
      <c r="T164" s="10" t="s">
        <v>57</v>
      </c>
    </row>
    <row r="165" spans="1:20" ht="16">
      <c r="A165" s="7" t="s">
        <v>18</v>
      </c>
      <c r="B165" s="8">
        <v>-35.72</v>
      </c>
      <c r="C165" s="8">
        <v>-70.849999999999994</v>
      </c>
      <c r="D165" s="29"/>
      <c r="E165" s="29"/>
      <c r="F165" s="7" t="s">
        <v>5</v>
      </c>
      <c r="G165" s="7">
        <v>40</v>
      </c>
      <c r="H165" s="7" t="s">
        <v>191</v>
      </c>
      <c r="I165" s="18">
        <v>91.65</v>
      </c>
      <c r="J165" s="16">
        <v>9.9339999999999993</v>
      </c>
      <c r="L165" s="16">
        <v>0.12932000000000002</v>
      </c>
      <c r="M165" s="19">
        <v>1.32E-2</v>
      </c>
      <c r="N165" s="9">
        <v>2.0443573272709572</v>
      </c>
      <c r="O165" s="28"/>
      <c r="P165" s="28"/>
      <c r="Q165" s="28"/>
      <c r="R165" s="28"/>
      <c r="S165" s="7" t="s">
        <v>68</v>
      </c>
      <c r="T165" s="10" t="s">
        <v>57</v>
      </c>
    </row>
    <row r="166" spans="1:20" ht="16">
      <c r="A166" s="7" t="s">
        <v>18</v>
      </c>
      <c r="B166" s="8">
        <v>-35.72</v>
      </c>
      <c r="C166" s="8">
        <v>-70.849999999999994</v>
      </c>
      <c r="D166" s="29"/>
      <c r="E166" s="29"/>
      <c r="F166" s="7" t="s">
        <v>5</v>
      </c>
      <c r="G166" s="7">
        <v>90</v>
      </c>
      <c r="H166" s="7" t="s">
        <v>191</v>
      </c>
      <c r="I166" s="18">
        <v>89.2</v>
      </c>
      <c r="J166" s="16">
        <v>7.3070000000000004</v>
      </c>
      <c r="L166" s="16">
        <v>0.29547099999999998</v>
      </c>
      <c r="M166" s="19">
        <v>1.1900000000000001E-2</v>
      </c>
      <c r="N166" s="9">
        <v>2.1871239766314212</v>
      </c>
      <c r="O166" s="28"/>
      <c r="P166" s="28"/>
      <c r="Q166" s="28"/>
      <c r="R166" s="28"/>
      <c r="S166" s="7" t="s">
        <v>68</v>
      </c>
      <c r="T166" s="10" t="s">
        <v>57</v>
      </c>
    </row>
    <row r="167" spans="1:20" ht="16">
      <c r="A167" s="7" t="s">
        <v>18</v>
      </c>
      <c r="B167" s="8">
        <v>-35.72</v>
      </c>
      <c r="C167" s="8">
        <v>-70.849999999999994</v>
      </c>
      <c r="D167" s="29"/>
      <c r="E167" s="29"/>
      <c r="F167" s="7" t="s">
        <v>5</v>
      </c>
      <c r="G167" s="7">
        <v>70</v>
      </c>
      <c r="H167" s="7" t="s">
        <v>191</v>
      </c>
      <c r="I167" s="18">
        <v>91.08</v>
      </c>
      <c r="J167" s="16">
        <v>9.4809999999999999</v>
      </c>
      <c r="L167" s="16">
        <v>0.28541700000000003</v>
      </c>
      <c r="M167" s="19">
        <v>1.2E-2</v>
      </c>
      <c r="N167" s="9">
        <v>2.1756047223668578</v>
      </c>
      <c r="O167" s="28"/>
      <c r="P167" s="28"/>
      <c r="Q167" s="28"/>
      <c r="R167" s="28"/>
      <c r="S167" s="7" t="s">
        <v>68</v>
      </c>
      <c r="T167" s="10" t="s">
        <v>57</v>
      </c>
    </row>
    <row r="168" spans="1:20" ht="16">
      <c r="A168" s="7" t="s">
        <v>18</v>
      </c>
      <c r="B168" s="8">
        <v>-35.72</v>
      </c>
      <c r="C168" s="8">
        <v>-70.849999999999994</v>
      </c>
      <c r="D168" s="29"/>
      <c r="E168" s="29"/>
      <c r="F168" s="7" t="s">
        <v>5</v>
      </c>
      <c r="G168" s="7">
        <v>70</v>
      </c>
      <c r="H168" s="7" t="s">
        <v>191</v>
      </c>
      <c r="I168" s="18">
        <v>90.01</v>
      </c>
      <c r="J168" s="16">
        <v>7.8040000000000003</v>
      </c>
      <c r="L168" s="16">
        <v>0.21496300000000002</v>
      </c>
      <c r="M168" s="19">
        <v>1.0999999999999999E-2</v>
      </c>
      <c r="N168" s="9">
        <v>2.2953478344304936</v>
      </c>
      <c r="O168" s="28"/>
      <c r="P168" s="28"/>
      <c r="Q168" s="28"/>
      <c r="R168" s="28"/>
      <c r="S168" s="7" t="s">
        <v>68</v>
      </c>
      <c r="T168" s="10" t="s">
        <v>57</v>
      </c>
    </row>
    <row r="169" spans="1:20" ht="16">
      <c r="A169" s="7" t="s">
        <v>18</v>
      </c>
      <c r="B169" s="8">
        <v>-35.72</v>
      </c>
      <c r="C169" s="8">
        <v>-70.849999999999994</v>
      </c>
      <c r="D169" s="29"/>
      <c r="E169" s="29"/>
      <c r="F169" s="7" t="s">
        <v>5</v>
      </c>
      <c r="G169" s="7">
        <v>35</v>
      </c>
      <c r="H169" s="7" t="s">
        <v>191</v>
      </c>
      <c r="I169" s="18">
        <v>91.32</v>
      </c>
      <c r="J169" s="16">
        <v>9.2210000000000001</v>
      </c>
      <c r="L169" s="16">
        <v>0.24149600000000002</v>
      </c>
      <c r="M169" s="19">
        <v>1.1900000000000001E-2</v>
      </c>
      <c r="N169" s="9">
        <v>2.1871239766314212</v>
      </c>
      <c r="O169" s="28"/>
      <c r="P169" s="28"/>
      <c r="Q169" s="28"/>
      <c r="R169" s="28"/>
      <c r="S169" s="7" t="s">
        <v>68</v>
      </c>
      <c r="T169" s="10" t="s">
        <v>57</v>
      </c>
    </row>
    <row r="170" spans="1:20" ht="16">
      <c r="A170" s="7" t="s">
        <v>18</v>
      </c>
      <c r="B170" s="8">
        <v>-35.72</v>
      </c>
      <c r="C170" s="8">
        <v>-70.849999999999994</v>
      </c>
      <c r="D170" s="29"/>
      <c r="E170" s="29"/>
      <c r="F170" s="7" t="s">
        <v>5</v>
      </c>
      <c r="G170" s="7">
        <v>48</v>
      </c>
      <c r="H170" s="7" t="s">
        <v>191</v>
      </c>
      <c r="I170" s="18">
        <v>92.12</v>
      </c>
      <c r="J170" s="16">
        <v>10.574</v>
      </c>
      <c r="L170" s="16">
        <v>0.282667</v>
      </c>
      <c r="M170" s="19">
        <v>1.2500000000000001E-2</v>
      </c>
      <c r="N170" s="9">
        <v>2.1194017569988834</v>
      </c>
      <c r="O170" s="28"/>
      <c r="P170" s="28"/>
      <c r="Q170" s="28"/>
      <c r="R170" s="28"/>
      <c r="S170" s="7" t="s">
        <v>68</v>
      </c>
      <c r="T170" s="10" t="s">
        <v>57</v>
      </c>
    </row>
    <row r="171" spans="1:20" ht="16">
      <c r="A171" s="7" t="s">
        <v>18</v>
      </c>
      <c r="B171" s="8">
        <v>-35.72</v>
      </c>
      <c r="C171" s="8">
        <v>-70.849999999999994</v>
      </c>
      <c r="D171" s="29"/>
      <c r="E171" s="29"/>
      <c r="F171" s="7" t="s">
        <v>5</v>
      </c>
      <c r="G171" s="7">
        <v>65</v>
      </c>
      <c r="H171" s="7" t="s">
        <v>191</v>
      </c>
      <c r="I171" s="18">
        <v>88.95</v>
      </c>
      <c r="J171" s="16">
        <v>7.1150000000000002</v>
      </c>
      <c r="L171" s="16">
        <v>0.22747699999999998</v>
      </c>
      <c r="M171" s="19">
        <v>1.03E-2</v>
      </c>
      <c r="N171" s="9">
        <v>2.3857889985664196</v>
      </c>
      <c r="O171" s="28"/>
      <c r="P171" s="28"/>
      <c r="Q171" s="28"/>
      <c r="R171" s="28"/>
      <c r="S171" s="7" t="s">
        <v>68</v>
      </c>
      <c r="T171" s="10" t="s">
        <v>57</v>
      </c>
    </row>
    <row r="172" spans="1:20" ht="16">
      <c r="A172" s="7" t="s">
        <v>18</v>
      </c>
      <c r="B172" s="8">
        <v>-35.72</v>
      </c>
      <c r="C172" s="8">
        <v>-70.849999999999994</v>
      </c>
      <c r="D172" s="29"/>
      <c r="E172" s="29"/>
      <c r="F172" s="7" t="s">
        <v>5</v>
      </c>
      <c r="G172" s="7">
        <v>90</v>
      </c>
      <c r="H172" s="7" t="s">
        <v>191</v>
      </c>
      <c r="I172" s="18">
        <v>90.5</v>
      </c>
      <c r="J172" s="16">
        <v>8.1769999999999996</v>
      </c>
      <c r="L172" s="16">
        <v>0.26102300000000001</v>
      </c>
      <c r="M172" s="19">
        <v>9.9000000000000008E-3</v>
      </c>
      <c r="N172" s="9">
        <v>2.4402541802265576</v>
      </c>
      <c r="O172" s="28"/>
      <c r="P172" s="28"/>
      <c r="Q172" s="28"/>
      <c r="R172" s="28"/>
      <c r="S172" s="7" t="s">
        <v>68</v>
      </c>
      <c r="T172" s="10" t="s">
        <v>57</v>
      </c>
    </row>
    <row r="173" spans="1:20" ht="16">
      <c r="A173" s="7" t="s">
        <v>18</v>
      </c>
      <c r="B173" s="8">
        <v>-35.72</v>
      </c>
      <c r="C173" s="8">
        <v>-70.849999999999994</v>
      </c>
      <c r="D173" s="29"/>
      <c r="E173" s="29"/>
      <c r="F173" s="7" t="s">
        <v>5</v>
      </c>
      <c r="G173" s="7">
        <v>40</v>
      </c>
      <c r="H173" s="7" t="s">
        <v>191</v>
      </c>
      <c r="I173" s="18">
        <v>91.06</v>
      </c>
      <c r="J173" s="16">
        <v>9.0589999999999993</v>
      </c>
      <c r="L173" s="16">
        <v>0.22107299999999999</v>
      </c>
      <c r="M173" s="19">
        <v>9.5999999999999992E-3</v>
      </c>
      <c r="N173" s="9">
        <v>2.4825586867795582</v>
      </c>
      <c r="O173" s="28"/>
      <c r="P173" s="28"/>
      <c r="Q173" s="28"/>
      <c r="R173" s="28"/>
      <c r="S173" s="7" t="s">
        <v>68</v>
      </c>
      <c r="T173" s="10" t="s">
        <v>57</v>
      </c>
    </row>
    <row r="174" spans="1:20" ht="16">
      <c r="A174" s="7" t="s">
        <v>18</v>
      </c>
      <c r="B174" s="8">
        <v>-35.72</v>
      </c>
      <c r="C174" s="8">
        <v>-70.849999999999994</v>
      </c>
      <c r="D174" s="29"/>
      <c r="E174" s="29"/>
      <c r="F174" s="7" t="s">
        <v>5</v>
      </c>
      <c r="G174" s="7">
        <v>30</v>
      </c>
      <c r="H174" s="7" t="s">
        <v>191</v>
      </c>
      <c r="I174" s="18">
        <v>90.99</v>
      </c>
      <c r="J174" s="16">
        <v>9.1989999999999998</v>
      </c>
      <c r="L174" s="16">
        <v>0.29990800000000001</v>
      </c>
      <c r="M174" s="19">
        <v>9.2999999999999992E-3</v>
      </c>
      <c r="N174" s="9">
        <v>2.5261988413274059</v>
      </c>
      <c r="O174" s="28"/>
      <c r="P174" s="28"/>
      <c r="Q174" s="28"/>
      <c r="R174" s="28"/>
      <c r="S174" s="7" t="s">
        <v>68</v>
      </c>
      <c r="T174" s="10" t="s">
        <v>57</v>
      </c>
    </row>
    <row r="175" spans="1:20" ht="16">
      <c r="A175" s="7" t="s">
        <v>18</v>
      </c>
      <c r="B175" s="8">
        <v>-35.72</v>
      </c>
      <c r="C175" s="8">
        <v>-70.849999999999994</v>
      </c>
      <c r="D175" s="29"/>
      <c r="E175" s="29"/>
      <c r="F175" s="7" t="s">
        <v>5</v>
      </c>
      <c r="G175" s="7">
        <v>100</v>
      </c>
      <c r="H175" s="7" t="s">
        <v>191</v>
      </c>
      <c r="I175" s="18">
        <v>91.37</v>
      </c>
      <c r="J175" s="16">
        <v>9.7490000000000006</v>
      </c>
      <c r="L175" s="16">
        <v>0.17464499999999999</v>
      </c>
      <c r="M175" s="19">
        <v>8.6E-3</v>
      </c>
      <c r="N175" s="9">
        <v>2.6337290362227201</v>
      </c>
      <c r="O175" s="28"/>
      <c r="P175" s="28"/>
      <c r="Q175" s="28"/>
      <c r="R175" s="28"/>
      <c r="S175" s="7" t="s">
        <v>68</v>
      </c>
      <c r="T175" s="10" t="s">
        <v>57</v>
      </c>
    </row>
    <row r="176" spans="1:20" ht="16">
      <c r="A176" s="7" t="s">
        <v>18</v>
      </c>
      <c r="B176" s="8">
        <v>-35.72</v>
      </c>
      <c r="C176" s="8">
        <v>-70.849999999999994</v>
      </c>
      <c r="D176" s="29"/>
      <c r="E176" s="29"/>
      <c r="F176" s="7" t="s">
        <v>5</v>
      </c>
      <c r="G176" s="7">
        <v>65</v>
      </c>
      <c r="H176" s="7" t="s">
        <v>191</v>
      </c>
      <c r="I176" s="18">
        <v>91.2</v>
      </c>
      <c r="J176" s="16">
        <v>8.8960000000000008</v>
      </c>
      <c r="L176" s="16">
        <v>0.225465</v>
      </c>
      <c r="M176" s="19">
        <v>6.7999999999999996E-3</v>
      </c>
      <c r="N176" s="9">
        <v>2.9561952733397407</v>
      </c>
      <c r="O176" s="28"/>
      <c r="P176" s="28"/>
      <c r="Q176" s="28"/>
      <c r="R176" s="28"/>
      <c r="S176" s="7" t="s">
        <v>68</v>
      </c>
      <c r="T176" s="10" t="s">
        <v>57</v>
      </c>
    </row>
    <row r="177" spans="1:20" ht="16">
      <c r="A177" s="7" t="s">
        <v>173</v>
      </c>
      <c r="B177" s="8">
        <v>40.700000000000003</v>
      </c>
      <c r="C177" s="8">
        <v>-121.8</v>
      </c>
      <c r="D177" s="28">
        <f>AVERAGE(B177:B180)</f>
        <v>40.700000000000003</v>
      </c>
      <c r="E177" s="28">
        <f>AVERAGE(B177:B180)</f>
        <v>40.700000000000003</v>
      </c>
      <c r="F177" s="7" t="s">
        <v>5</v>
      </c>
      <c r="G177" s="18">
        <v>82.5</v>
      </c>
      <c r="H177" s="7" t="s">
        <v>191</v>
      </c>
      <c r="I177" s="18">
        <v>85</v>
      </c>
      <c r="J177" s="16">
        <v>6.12</v>
      </c>
      <c r="M177" s="19">
        <v>2.3447421634657926E-2</v>
      </c>
      <c r="N177" s="9">
        <v>1.2507473846023667</v>
      </c>
      <c r="O177" s="28">
        <f>AVERAGE(N177:N180)</f>
        <v>1.2450368214250143</v>
      </c>
      <c r="P177" s="28">
        <f>_xlfn.STDEV.S(N177:N180)</f>
        <v>0.16043102254648961</v>
      </c>
      <c r="Q177" s="28">
        <f>AVERAGE(O177:O180)</f>
        <v>1.2450368214250143</v>
      </c>
      <c r="R177" s="28">
        <f>AVERAGE(Q177:Q180)</f>
        <v>1.2450368214250143</v>
      </c>
      <c r="S177" s="7" t="s">
        <v>68</v>
      </c>
      <c r="T177" s="43" t="s">
        <v>174</v>
      </c>
    </row>
    <row r="178" spans="1:20" ht="16">
      <c r="A178" s="7" t="s">
        <v>173</v>
      </c>
      <c r="B178" s="8">
        <v>40.700000000000003</v>
      </c>
      <c r="C178" s="8">
        <v>-121.8</v>
      </c>
      <c r="D178" s="28"/>
      <c r="E178" s="28"/>
      <c r="F178" s="7" t="s">
        <v>5</v>
      </c>
      <c r="G178" s="7">
        <v>65</v>
      </c>
      <c r="H178" s="7" t="s">
        <v>191</v>
      </c>
      <c r="I178" s="18">
        <v>85</v>
      </c>
      <c r="J178" s="16">
        <v>5.2</v>
      </c>
      <c r="M178" s="19">
        <v>2.5427262818943242E-2</v>
      </c>
      <c r="N178" s="9">
        <v>1.138343036086598</v>
      </c>
      <c r="O178" s="28"/>
      <c r="P178" s="28"/>
      <c r="Q178" s="28"/>
      <c r="R178" s="28"/>
      <c r="S178" s="7" t="s">
        <v>68</v>
      </c>
      <c r="T178" s="43" t="s">
        <v>174</v>
      </c>
    </row>
    <row r="179" spans="1:20" ht="16">
      <c r="A179" s="7" t="s">
        <v>173</v>
      </c>
      <c r="B179" s="8">
        <v>40.700000000000003</v>
      </c>
      <c r="C179" s="8">
        <v>-121.8</v>
      </c>
      <c r="D179" s="28"/>
      <c r="E179" s="28"/>
      <c r="F179" s="7" t="s">
        <v>5</v>
      </c>
      <c r="G179" s="7">
        <v>140</v>
      </c>
      <c r="H179" s="7" t="s">
        <v>191</v>
      </c>
      <c r="I179" s="18">
        <v>85</v>
      </c>
      <c r="J179" s="16">
        <v>6.03</v>
      </c>
      <c r="M179" s="19">
        <v>2.574118101175011E-2</v>
      </c>
      <c r="N179" s="9">
        <v>1.1213168383947056</v>
      </c>
      <c r="O179" s="28"/>
      <c r="P179" s="28"/>
      <c r="Q179" s="28"/>
      <c r="R179" s="28"/>
      <c r="S179" s="7" t="s">
        <v>68</v>
      </c>
      <c r="T179" s="43" t="s">
        <v>174</v>
      </c>
    </row>
    <row r="180" spans="1:20" ht="16">
      <c r="A180" s="7" t="s">
        <v>173</v>
      </c>
      <c r="B180" s="8">
        <v>40.700000000000003</v>
      </c>
      <c r="C180" s="8">
        <v>-121.8</v>
      </c>
      <c r="D180" s="28"/>
      <c r="E180" s="28"/>
      <c r="F180" s="7" t="s">
        <v>5</v>
      </c>
      <c r="G180" s="7">
        <v>95</v>
      </c>
      <c r="H180" s="7" t="s">
        <v>191</v>
      </c>
      <c r="I180" s="18">
        <v>84</v>
      </c>
      <c r="J180" s="16">
        <v>6.15</v>
      </c>
      <c r="K180" s="10"/>
      <c r="M180" s="19">
        <v>2.0016884650303338E-2</v>
      </c>
      <c r="N180" s="9">
        <v>1.4697400266163863</v>
      </c>
      <c r="O180" s="28"/>
      <c r="P180" s="28"/>
      <c r="Q180" s="28"/>
      <c r="R180" s="28"/>
      <c r="S180" s="7" t="s">
        <v>68</v>
      </c>
      <c r="T180" s="43" t="s">
        <v>174</v>
      </c>
    </row>
    <row r="181" spans="1:20" ht="16">
      <c r="A181" s="7" t="s">
        <v>4</v>
      </c>
      <c r="B181" s="8">
        <v>18.72</v>
      </c>
      <c r="C181" s="8">
        <v>145.66</v>
      </c>
      <c r="D181" s="28">
        <f>AVERAGE(B181:B196)</f>
        <v>18.72</v>
      </c>
      <c r="E181" s="28">
        <f>AVERAGE(B181:B196)</f>
        <v>18.72</v>
      </c>
      <c r="F181" s="7" t="s">
        <v>5</v>
      </c>
      <c r="G181" s="26" t="s">
        <v>184</v>
      </c>
      <c r="H181" s="7" t="s">
        <v>191</v>
      </c>
      <c r="I181" s="18">
        <v>80.400000000000006</v>
      </c>
      <c r="J181" s="16">
        <v>5.19</v>
      </c>
      <c r="K181" s="16">
        <v>0.28199999999999997</v>
      </c>
      <c r="L181" s="16">
        <v>0.1474</v>
      </c>
      <c r="M181" s="19">
        <v>1.8165137614678899E-2</v>
      </c>
      <c r="N181" s="9">
        <v>1.6039211425621347</v>
      </c>
      <c r="O181" s="28">
        <f>AVERAGE(N181:N196)</f>
        <v>1.4565914927554788</v>
      </c>
      <c r="P181" s="28">
        <f>_xlfn.STDEV.S(N181:N196)</f>
        <v>0.39558158171239449</v>
      </c>
      <c r="Q181" s="28">
        <f>AVERAGE(O181)</f>
        <v>1.4565914927554788</v>
      </c>
      <c r="R181" s="28">
        <f>AVERAGE(Q181:Q196)</f>
        <v>1.4565914927554788</v>
      </c>
      <c r="S181" s="7" t="s">
        <v>68</v>
      </c>
      <c r="T181" s="43" t="s">
        <v>52</v>
      </c>
    </row>
    <row r="182" spans="1:20" ht="16">
      <c r="A182" s="7" t="s">
        <v>4</v>
      </c>
      <c r="B182" s="8">
        <v>18.72</v>
      </c>
      <c r="C182" s="8">
        <v>145.66</v>
      </c>
      <c r="D182" s="28"/>
      <c r="E182" s="28"/>
      <c r="F182" s="7" t="s">
        <v>5</v>
      </c>
      <c r="G182" s="26"/>
      <c r="H182" s="7" t="s">
        <v>191</v>
      </c>
      <c r="I182" s="18">
        <v>72.7</v>
      </c>
      <c r="J182" s="16">
        <v>3.22</v>
      </c>
      <c r="K182" s="16">
        <v>0.219</v>
      </c>
      <c r="L182" s="16">
        <v>7.7100000000000002E-2</v>
      </c>
      <c r="M182" s="19">
        <v>2.5396825396825397E-2</v>
      </c>
      <c r="N182" s="9">
        <v>1.1400048864793391</v>
      </c>
      <c r="O182" s="28"/>
      <c r="P182" s="28"/>
      <c r="Q182" s="28"/>
      <c r="R182" s="28"/>
      <c r="S182" s="7" t="s">
        <v>68</v>
      </c>
      <c r="T182" s="43" t="s">
        <v>52</v>
      </c>
    </row>
    <row r="183" spans="1:20" ht="16">
      <c r="A183" s="7" t="s">
        <v>4</v>
      </c>
      <c r="B183" s="8">
        <v>18.72</v>
      </c>
      <c r="C183" s="8">
        <v>145.66</v>
      </c>
      <c r="D183" s="28"/>
      <c r="E183" s="28"/>
      <c r="F183" s="7" t="s">
        <v>5</v>
      </c>
      <c r="G183" s="26"/>
      <c r="H183" s="7" t="s">
        <v>191</v>
      </c>
      <c r="I183" s="18">
        <v>81.5</v>
      </c>
      <c r="J183" s="16">
        <v>4.59</v>
      </c>
      <c r="K183" s="16">
        <v>0.247</v>
      </c>
      <c r="L183" s="16">
        <v>0.11700000000000001</v>
      </c>
      <c r="M183" s="19">
        <v>4.0766550522648083E-2</v>
      </c>
      <c r="N183" s="9">
        <v>0.48061439840559628</v>
      </c>
      <c r="O183" s="28"/>
      <c r="P183" s="28"/>
      <c r="Q183" s="28"/>
      <c r="R183" s="28"/>
      <c r="S183" s="7" t="s">
        <v>68</v>
      </c>
      <c r="T183" s="43" t="s">
        <v>172</v>
      </c>
    </row>
    <row r="184" spans="1:20" ht="16">
      <c r="A184" s="7" t="s">
        <v>4</v>
      </c>
      <c r="B184" s="8">
        <v>18.72</v>
      </c>
      <c r="C184" s="8">
        <v>145.66</v>
      </c>
      <c r="D184" s="28"/>
      <c r="E184" s="28"/>
      <c r="F184" s="7" t="s">
        <v>5</v>
      </c>
      <c r="G184" s="26"/>
      <c r="H184" s="7" t="s">
        <v>191</v>
      </c>
      <c r="I184" s="18">
        <v>81</v>
      </c>
      <c r="J184" s="16">
        <v>5.27</v>
      </c>
      <c r="K184" s="16">
        <v>0.23300000000000001</v>
      </c>
      <c r="L184" s="16">
        <v>7.8E-2</v>
      </c>
      <c r="M184" s="19">
        <v>1.5656934306569344E-2</v>
      </c>
      <c r="N184" s="9">
        <v>1.8090510501293995</v>
      </c>
      <c r="O184" s="28"/>
      <c r="P184" s="28"/>
      <c r="Q184" s="28"/>
      <c r="R184" s="28"/>
      <c r="S184" s="7" t="s">
        <v>68</v>
      </c>
      <c r="T184" s="43" t="s">
        <v>172</v>
      </c>
    </row>
    <row r="185" spans="1:20" ht="16">
      <c r="A185" s="7" t="s">
        <v>4</v>
      </c>
      <c r="B185" s="8">
        <v>18.72</v>
      </c>
      <c r="C185" s="8">
        <v>145.66</v>
      </c>
      <c r="D185" s="28"/>
      <c r="E185" s="28"/>
      <c r="F185" s="7" t="s">
        <v>5</v>
      </c>
      <c r="G185" s="26"/>
      <c r="H185" s="7" t="s">
        <v>191</v>
      </c>
      <c r="I185" s="18">
        <v>76</v>
      </c>
      <c r="J185" s="16">
        <v>3.47</v>
      </c>
      <c r="K185" s="16">
        <v>0.20300000000000001</v>
      </c>
      <c r="L185" s="16">
        <v>0.105</v>
      </c>
      <c r="M185" s="19">
        <v>1.6275510204081634E-2</v>
      </c>
      <c r="N185" s="9">
        <v>1.7555883688449787</v>
      </c>
      <c r="O185" s="28"/>
      <c r="P185" s="28"/>
      <c r="Q185" s="28"/>
      <c r="R185" s="28"/>
      <c r="S185" s="7" t="s">
        <v>68</v>
      </c>
      <c r="T185" s="43" t="s">
        <v>172</v>
      </c>
    </row>
    <row r="186" spans="1:20" ht="16">
      <c r="A186" s="7" t="s">
        <v>4</v>
      </c>
      <c r="B186" s="8">
        <v>18.72</v>
      </c>
      <c r="C186" s="8">
        <v>145.66</v>
      </c>
      <c r="D186" s="28"/>
      <c r="E186" s="28"/>
      <c r="F186" s="7" t="s">
        <v>5</v>
      </c>
      <c r="G186" s="26"/>
      <c r="H186" s="7" t="s">
        <v>191</v>
      </c>
      <c r="I186" s="18">
        <v>82.1</v>
      </c>
      <c r="J186" s="16">
        <v>4.59</v>
      </c>
      <c r="K186" s="16">
        <v>0.27</v>
      </c>
      <c r="L186" s="16">
        <v>0.15770000000000001</v>
      </c>
      <c r="M186" s="19">
        <v>2.822299651567944E-2</v>
      </c>
      <c r="N186" s="9">
        <v>0.99348918569948552</v>
      </c>
      <c r="O186" s="28"/>
      <c r="P186" s="28"/>
      <c r="Q186" s="28"/>
      <c r="R186" s="28"/>
      <c r="S186" s="7" t="s">
        <v>68</v>
      </c>
      <c r="T186" s="43" t="s">
        <v>172</v>
      </c>
    </row>
    <row r="187" spans="1:20" ht="16">
      <c r="A187" s="7" t="s">
        <v>4</v>
      </c>
      <c r="B187" s="8">
        <v>18.72</v>
      </c>
      <c r="C187" s="8">
        <v>145.66</v>
      </c>
      <c r="D187" s="28"/>
      <c r="E187" s="28"/>
      <c r="F187" s="7" t="s">
        <v>5</v>
      </c>
      <c r="G187" s="26"/>
      <c r="H187" s="7" t="s">
        <v>191</v>
      </c>
      <c r="I187" s="18">
        <v>78.8</v>
      </c>
      <c r="J187" s="16">
        <v>3.78</v>
      </c>
      <c r="K187" s="16">
        <v>0.23100000000000001</v>
      </c>
      <c r="L187" s="16">
        <v>0.1047</v>
      </c>
      <c r="M187" s="19">
        <v>2.0757575757575759E-2</v>
      </c>
      <c r="N187" s="9">
        <v>1.4194758114525283</v>
      </c>
      <c r="O187" s="28"/>
      <c r="P187" s="28"/>
      <c r="Q187" s="28"/>
      <c r="R187" s="28"/>
      <c r="S187" s="7" t="s">
        <v>68</v>
      </c>
      <c r="T187" s="43" t="s">
        <v>52</v>
      </c>
    </row>
    <row r="188" spans="1:20" ht="16">
      <c r="A188" s="7" t="s">
        <v>4</v>
      </c>
      <c r="B188" s="8">
        <v>18.72</v>
      </c>
      <c r="C188" s="8">
        <v>145.66</v>
      </c>
      <c r="D188" s="28"/>
      <c r="E188" s="28"/>
      <c r="F188" s="7" t="s">
        <v>5</v>
      </c>
      <c r="G188" s="26"/>
      <c r="H188" s="7" t="s">
        <v>191</v>
      </c>
      <c r="I188" s="18">
        <v>78.2</v>
      </c>
      <c r="J188" s="16">
        <v>4.05</v>
      </c>
      <c r="K188" s="16">
        <v>0.22600000000000001</v>
      </c>
      <c r="L188" s="16">
        <v>0.14530000000000001</v>
      </c>
      <c r="M188" s="19">
        <v>1.8706896551724136E-2</v>
      </c>
      <c r="N188" s="9">
        <v>1.5633138170800414</v>
      </c>
      <c r="O188" s="28"/>
      <c r="P188" s="28"/>
      <c r="Q188" s="28"/>
      <c r="R188" s="28"/>
      <c r="S188" s="7" t="s">
        <v>68</v>
      </c>
      <c r="T188" s="43" t="s">
        <v>172</v>
      </c>
    </row>
    <row r="189" spans="1:20" ht="16">
      <c r="A189" s="7" t="s">
        <v>4</v>
      </c>
      <c r="B189" s="8">
        <v>18.72</v>
      </c>
      <c r="C189" s="8">
        <v>145.66</v>
      </c>
      <c r="D189" s="28"/>
      <c r="E189" s="28"/>
      <c r="F189" s="7" t="s">
        <v>5</v>
      </c>
      <c r="G189" s="26"/>
      <c r="H189" s="7" t="s">
        <v>191</v>
      </c>
      <c r="I189" s="18">
        <v>77.2</v>
      </c>
      <c r="J189" s="16">
        <v>4.26</v>
      </c>
      <c r="K189" s="16">
        <v>0.23200000000000001</v>
      </c>
      <c r="L189" s="16">
        <v>0.1007</v>
      </c>
      <c r="M189" s="19">
        <v>1.7013698630136985E-2</v>
      </c>
      <c r="N189" s="9">
        <v>1.6943614088545538</v>
      </c>
      <c r="O189" s="28"/>
      <c r="P189" s="28"/>
      <c r="Q189" s="28"/>
      <c r="R189" s="28"/>
      <c r="S189" s="7" t="s">
        <v>68</v>
      </c>
      <c r="T189" s="43" t="s">
        <v>172</v>
      </c>
    </row>
    <row r="190" spans="1:20" ht="16">
      <c r="A190" s="7" t="s">
        <v>4</v>
      </c>
      <c r="B190" s="8">
        <v>18.72</v>
      </c>
      <c r="C190" s="8">
        <v>145.66</v>
      </c>
      <c r="D190" s="28"/>
      <c r="E190" s="28"/>
      <c r="F190" s="7" t="s">
        <v>5</v>
      </c>
      <c r="G190" s="26"/>
      <c r="H190" s="7" t="s">
        <v>191</v>
      </c>
      <c r="I190" s="18">
        <v>80.7</v>
      </c>
      <c r="J190" s="16">
        <v>5.24</v>
      </c>
      <c r="K190" s="16">
        <v>0.24299999999999999</v>
      </c>
      <c r="L190" s="16">
        <v>0.1182</v>
      </c>
      <c r="M190" s="19">
        <v>0.02</v>
      </c>
      <c r="N190" s="9">
        <v>1.4709071445367359</v>
      </c>
      <c r="O190" s="28"/>
      <c r="P190" s="28"/>
      <c r="Q190" s="28"/>
      <c r="R190" s="28"/>
      <c r="S190" s="7" t="s">
        <v>68</v>
      </c>
      <c r="T190" s="43" t="s">
        <v>52</v>
      </c>
    </row>
    <row r="191" spans="1:20" ht="16">
      <c r="A191" s="7" t="s">
        <v>4</v>
      </c>
      <c r="B191" s="8">
        <v>18.72</v>
      </c>
      <c r="C191" s="8">
        <v>145.66</v>
      </c>
      <c r="D191" s="28"/>
      <c r="E191" s="28"/>
      <c r="F191" s="7" t="s">
        <v>5</v>
      </c>
      <c r="G191" s="26"/>
      <c r="H191" s="7" t="s">
        <v>191</v>
      </c>
      <c r="I191" s="18">
        <v>82.1</v>
      </c>
      <c r="J191" s="16">
        <v>4.47</v>
      </c>
      <c r="K191" s="16">
        <v>0.26600000000000001</v>
      </c>
      <c r="L191" s="16">
        <v>0.13</v>
      </c>
      <c r="M191" s="19">
        <v>1.3986486486486486E-2</v>
      </c>
      <c r="N191" s="9">
        <v>1.9646142137458544</v>
      </c>
      <c r="O191" s="28"/>
      <c r="P191" s="28"/>
      <c r="Q191" s="28"/>
      <c r="R191" s="28"/>
      <c r="S191" s="7" t="s">
        <v>68</v>
      </c>
      <c r="T191" s="43" t="s">
        <v>172</v>
      </c>
    </row>
    <row r="192" spans="1:20" ht="16">
      <c r="A192" s="7" t="s">
        <v>4</v>
      </c>
      <c r="B192" s="8">
        <v>18.72</v>
      </c>
      <c r="C192" s="8">
        <v>145.66</v>
      </c>
      <c r="D192" s="28"/>
      <c r="E192" s="28"/>
      <c r="F192" s="7" t="s">
        <v>5</v>
      </c>
      <c r="G192" s="26"/>
      <c r="H192" s="7" t="s">
        <v>191</v>
      </c>
      <c r="I192" s="18">
        <v>80.100000000000009</v>
      </c>
      <c r="J192" s="16">
        <v>5.36</v>
      </c>
      <c r="K192" s="16">
        <v>0.24</v>
      </c>
      <c r="L192" s="16">
        <v>0.1517</v>
      </c>
      <c r="M192" s="19">
        <v>1.4455445544554454E-2</v>
      </c>
      <c r="N192" s="9">
        <v>1.9191564086077468</v>
      </c>
      <c r="O192" s="28"/>
      <c r="P192" s="28"/>
      <c r="Q192" s="28"/>
      <c r="R192" s="28"/>
      <c r="S192" s="7" t="s">
        <v>68</v>
      </c>
      <c r="T192" s="43" t="s">
        <v>172</v>
      </c>
    </row>
    <row r="193" spans="1:20" ht="16">
      <c r="A193" s="7" t="s">
        <v>4</v>
      </c>
      <c r="B193" s="8">
        <v>18.72</v>
      </c>
      <c r="C193" s="8">
        <v>145.66</v>
      </c>
      <c r="D193" s="28"/>
      <c r="E193" s="28"/>
      <c r="F193" s="7" t="s">
        <v>5</v>
      </c>
      <c r="G193" s="26"/>
      <c r="H193" s="7" t="s">
        <v>191</v>
      </c>
      <c r="I193" s="18">
        <v>79.800000000000011</v>
      </c>
      <c r="J193" s="16">
        <v>3.97</v>
      </c>
      <c r="K193" s="16">
        <v>0.252</v>
      </c>
      <c r="L193" s="16">
        <v>0.10100000000000001</v>
      </c>
      <c r="M193" s="19">
        <v>2.6724511930585684E-2</v>
      </c>
      <c r="N193" s="9">
        <v>1.0692765286313792</v>
      </c>
      <c r="O193" s="28"/>
      <c r="P193" s="28"/>
      <c r="Q193" s="28"/>
      <c r="R193" s="28"/>
      <c r="S193" s="7" t="s">
        <v>68</v>
      </c>
      <c r="T193" s="43" t="s">
        <v>172</v>
      </c>
    </row>
    <row r="194" spans="1:20" ht="16">
      <c r="A194" s="7" t="s">
        <v>4</v>
      </c>
      <c r="B194" s="8">
        <v>18.72</v>
      </c>
      <c r="C194" s="8">
        <v>145.66</v>
      </c>
      <c r="D194" s="28"/>
      <c r="E194" s="28"/>
      <c r="F194" s="7" t="s">
        <v>5</v>
      </c>
      <c r="G194" s="26"/>
      <c r="H194" s="7" t="s">
        <v>191</v>
      </c>
      <c r="I194" s="18">
        <v>79.2</v>
      </c>
      <c r="J194" s="16">
        <v>4.57</v>
      </c>
      <c r="K194" s="16">
        <v>0.246</v>
      </c>
      <c r="L194" s="16">
        <v>9.5299999999999996E-2</v>
      </c>
      <c r="M194" s="19">
        <v>2.4920127795527155E-2</v>
      </c>
      <c r="N194" s="9">
        <v>1.1662911971385579</v>
      </c>
      <c r="O194" s="28"/>
      <c r="P194" s="28"/>
      <c r="Q194" s="28"/>
      <c r="R194" s="28"/>
      <c r="S194" s="7" t="s">
        <v>68</v>
      </c>
      <c r="T194" s="43" t="s">
        <v>172</v>
      </c>
    </row>
    <row r="195" spans="1:20" ht="16">
      <c r="A195" s="7" t="s">
        <v>4</v>
      </c>
      <c r="B195" s="8">
        <v>18.72</v>
      </c>
      <c r="C195" s="8">
        <v>145.66</v>
      </c>
      <c r="D195" s="28"/>
      <c r="E195" s="28"/>
      <c r="F195" s="7" t="s">
        <v>5</v>
      </c>
      <c r="G195" s="26"/>
      <c r="H195" s="7" t="s">
        <v>191</v>
      </c>
      <c r="I195" s="18">
        <v>81.8</v>
      </c>
      <c r="J195" s="16">
        <v>3.96</v>
      </c>
      <c r="K195" s="16">
        <v>0.247</v>
      </c>
      <c r="L195" s="16">
        <v>0.1089</v>
      </c>
      <c r="M195" s="19">
        <v>1.695035460992908E-2</v>
      </c>
      <c r="N195" s="9">
        <v>1.6995110957346182</v>
      </c>
      <c r="O195" s="28"/>
      <c r="P195" s="28"/>
      <c r="Q195" s="28"/>
      <c r="R195" s="28"/>
      <c r="S195" s="7" t="s">
        <v>68</v>
      </c>
      <c r="T195" s="43" t="s">
        <v>172</v>
      </c>
    </row>
    <row r="196" spans="1:20" ht="16">
      <c r="A196" s="7" t="s">
        <v>4</v>
      </c>
      <c r="B196" s="8">
        <v>18.72</v>
      </c>
      <c r="C196" s="8">
        <v>145.66</v>
      </c>
      <c r="D196" s="28"/>
      <c r="E196" s="28"/>
      <c r="F196" s="7" t="s">
        <v>5</v>
      </c>
      <c r="G196" s="26"/>
      <c r="H196" s="7" t="s">
        <v>191</v>
      </c>
      <c r="I196" s="18">
        <v>81.399999999999991</v>
      </c>
      <c r="J196" s="16">
        <v>4.5</v>
      </c>
      <c r="K196" s="16">
        <v>0.27200000000000002</v>
      </c>
      <c r="L196" s="16">
        <v>7.9299999999999995E-2</v>
      </c>
      <c r="M196" s="19">
        <v>1.8807692307692307E-2</v>
      </c>
      <c r="N196" s="9">
        <v>1.5558872261847079</v>
      </c>
      <c r="O196" s="28"/>
      <c r="P196" s="28"/>
      <c r="Q196" s="28"/>
      <c r="R196" s="28"/>
      <c r="S196" s="7" t="s">
        <v>68</v>
      </c>
      <c r="T196" s="43" t="s">
        <v>172</v>
      </c>
    </row>
    <row r="197" spans="1:20" ht="16">
      <c r="A197" s="12" t="s">
        <v>19</v>
      </c>
      <c r="B197" s="13">
        <v>59.33</v>
      </c>
      <c r="C197" s="13">
        <v>-153.43</v>
      </c>
      <c r="D197" s="13">
        <v>59.33</v>
      </c>
      <c r="E197" s="13">
        <f>AVERAGE(B197)</f>
        <v>59.33</v>
      </c>
      <c r="F197" s="12" t="s">
        <v>5</v>
      </c>
      <c r="G197" s="27"/>
      <c r="H197" s="12" t="s">
        <v>191</v>
      </c>
      <c r="I197" s="25"/>
      <c r="J197" s="22"/>
      <c r="K197" s="22"/>
      <c r="L197" s="22"/>
      <c r="M197" s="23">
        <f>2.61/208</f>
        <v>1.2548076923076922E-2</v>
      </c>
      <c r="N197" s="14">
        <v>2.1141157540639166</v>
      </c>
      <c r="O197" s="14">
        <v>2.1141157540639166</v>
      </c>
      <c r="P197" s="22"/>
      <c r="Q197" s="14">
        <v>2.1141157540639166</v>
      </c>
      <c r="R197" s="14">
        <v>2.1141157540639166</v>
      </c>
      <c r="S197" s="12" t="s">
        <v>68</v>
      </c>
      <c r="T197" s="46" t="s">
        <v>172</v>
      </c>
    </row>
    <row r="198" spans="1:20" ht="16">
      <c r="A198" s="7" t="s">
        <v>4</v>
      </c>
      <c r="B198" s="8">
        <v>18.72</v>
      </c>
      <c r="C198" s="8">
        <v>145.66</v>
      </c>
      <c r="D198" s="36">
        <f>AVERAGE(B198:B204)</f>
        <v>18.72</v>
      </c>
      <c r="E198" s="36">
        <f>AVERAGE(D198:D232)</f>
        <v>17.667999999999999</v>
      </c>
      <c r="F198" s="7" t="s">
        <v>5</v>
      </c>
      <c r="G198" s="42" t="s">
        <v>185</v>
      </c>
      <c r="H198" s="7" t="s">
        <v>191</v>
      </c>
      <c r="I198" s="18">
        <v>80.275717998872409</v>
      </c>
      <c r="M198" s="19">
        <v>1.5286591597659268E-2</v>
      </c>
      <c r="N198" s="16">
        <v>1.8420701426465909</v>
      </c>
      <c r="O198" s="31">
        <f>AVERAGE(N198:N232)</f>
        <v>1.9722476587493305</v>
      </c>
      <c r="P198" s="31">
        <f>_xlfn.STDEV.S(N198:N232)</f>
        <v>0.23905529590557006</v>
      </c>
      <c r="Q198" s="31">
        <f>AVERAGE(N198:N204)</f>
        <v>1.8995768477856181</v>
      </c>
      <c r="R198" s="31">
        <f>AVERAGE(Q198:Q232)</f>
        <v>1.8657774662307929</v>
      </c>
      <c r="S198" s="7" t="s">
        <v>68</v>
      </c>
      <c r="T198" s="43" t="s">
        <v>201</v>
      </c>
    </row>
    <row r="199" spans="1:20" ht="16">
      <c r="A199" s="7" t="s">
        <v>4</v>
      </c>
      <c r="B199" s="8">
        <v>18.72</v>
      </c>
      <c r="C199" s="8">
        <v>145.66</v>
      </c>
      <c r="D199" s="37"/>
      <c r="E199" s="37"/>
      <c r="F199" s="7" t="s">
        <v>5</v>
      </c>
      <c r="G199" s="26"/>
      <c r="H199" s="7" t="s">
        <v>191</v>
      </c>
      <c r="I199" s="18">
        <v>79.745655148668789</v>
      </c>
      <c r="M199" s="19">
        <v>1.5057365406731147E-2</v>
      </c>
      <c r="N199" s="16">
        <v>1.8629071217837885</v>
      </c>
      <c r="O199" s="32"/>
      <c r="P199" s="32"/>
      <c r="Q199" s="32"/>
      <c r="R199" s="32"/>
      <c r="S199" s="7" t="s">
        <v>68</v>
      </c>
      <c r="T199" s="43" t="s">
        <v>201</v>
      </c>
    </row>
    <row r="200" spans="1:20" ht="16">
      <c r="A200" s="7" t="s">
        <v>4</v>
      </c>
      <c r="B200" s="8">
        <v>18.72</v>
      </c>
      <c r="C200" s="8">
        <v>145.66</v>
      </c>
      <c r="D200" s="37"/>
      <c r="E200" s="37"/>
      <c r="F200" s="7" t="s">
        <v>5</v>
      </c>
      <c r="G200" s="26"/>
      <c r="H200" s="7" t="s">
        <v>191</v>
      </c>
      <c r="I200" s="18">
        <v>79.745655148668789</v>
      </c>
      <c r="M200" s="19">
        <v>1.4718408450797646E-2</v>
      </c>
      <c r="N200" s="16">
        <v>1.8943022758003611</v>
      </c>
      <c r="O200" s="32"/>
      <c r="P200" s="32"/>
      <c r="Q200" s="32"/>
      <c r="R200" s="32"/>
      <c r="S200" s="7" t="s">
        <v>68</v>
      </c>
      <c r="T200" s="43" t="s">
        <v>200</v>
      </c>
    </row>
    <row r="201" spans="1:20" ht="16">
      <c r="A201" s="7" t="s">
        <v>4</v>
      </c>
      <c r="B201" s="8">
        <v>18.72</v>
      </c>
      <c r="C201" s="8">
        <v>145.66</v>
      </c>
      <c r="D201" s="37"/>
      <c r="E201" s="37"/>
      <c r="F201" s="7" t="s">
        <v>5</v>
      </c>
      <c r="G201" s="26"/>
      <c r="H201" s="7" t="s">
        <v>191</v>
      </c>
      <c r="I201" s="18">
        <v>73.522015421702648</v>
      </c>
      <c r="M201" s="19">
        <v>1.2500483455425489E-2</v>
      </c>
      <c r="N201" s="16">
        <v>2.1193485012350806</v>
      </c>
      <c r="O201" s="32"/>
      <c r="P201" s="32"/>
      <c r="Q201" s="32"/>
      <c r="R201" s="32"/>
      <c r="S201" s="7" t="s">
        <v>68</v>
      </c>
      <c r="T201" s="43" t="s">
        <v>200</v>
      </c>
    </row>
    <row r="202" spans="1:20" ht="16">
      <c r="A202" s="7" t="s">
        <v>4</v>
      </c>
      <c r="B202" s="8">
        <v>18.72</v>
      </c>
      <c r="C202" s="8">
        <v>145.66</v>
      </c>
      <c r="D202" s="37"/>
      <c r="E202" s="37"/>
      <c r="F202" s="7" t="s">
        <v>5</v>
      </c>
      <c r="G202" s="26"/>
      <c r="H202" s="7" t="s">
        <v>191</v>
      </c>
      <c r="I202" s="18">
        <v>80.141645532630264</v>
      </c>
      <c r="M202" s="19">
        <v>1.1818961175575316E-2</v>
      </c>
      <c r="N202" s="16">
        <v>2.1965297837219291</v>
      </c>
      <c r="O202" s="32"/>
      <c r="P202" s="32"/>
      <c r="Q202" s="32"/>
      <c r="R202" s="32"/>
      <c r="S202" s="7" t="s">
        <v>68</v>
      </c>
      <c r="T202" s="43" t="s">
        <v>200</v>
      </c>
    </row>
    <row r="203" spans="1:20" ht="16">
      <c r="A203" s="7" t="s">
        <v>4</v>
      </c>
      <c r="B203" s="8">
        <v>18.72</v>
      </c>
      <c r="C203" s="8">
        <v>145.66</v>
      </c>
      <c r="D203" s="37"/>
      <c r="E203" s="37"/>
      <c r="F203" s="7" t="s">
        <v>5</v>
      </c>
      <c r="G203" s="26"/>
      <c r="H203" s="7" t="s">
        <v>191</v>
      </c>
      <c r="I203" s="18">
        <v>79.634698139435073</v>
      </c>
      <c r="M203" s="19">
        <v>1.6223017933831789E-2</v>
      </c>
      <c r="N203" s="16">
        <v>1.7600463681426985</v>
      </c>
      <c r="O203" s="32"/>
      <c r="P203" s="32"/>
      <c r="Q203" s="32"/>
      <c r="R203" s="32"/>
      <c r="S203" s="7" t="s">
        <v>68</v>
      </c>
      <c r="T203" s="43" t="s">
        <v>200</v>
      </c>
    </row>
    <row r="204" spans="1:20" ht="16">
      <c r="A204" s="7" t="s">
        <v>4</v>
      </c>
      <c r="B204" s="8">
        <v>18.72</v>
      </c>
      <c r="C204" s="8">
        <v>145.66</v>
      </c>
      <c r="D204" s="37"/>
      <c r="E204" s="37"/>
      <c r="F204" s="7" t="s">
        <v>5</v>
      </c>
      <c r="G204" s="26"/>
      <c r="H204" s="7" t="s">
        <v>191</v>
      </c>
      <c r="I204" s="18">
        <v>81.938537402763615</v>
      </c>
      <c r="M204" s="19">
        <v>1.7931119683665869E-2</v>
      </c>
      <c r="N204" s="16">
        <v>1.6218337411688803</v>
      </c>
      <c r="O204" s="32"/>
      <c r="P204" s="32"/>
      <c r="Q204" s="33"/>
      <c r="R204" s="32"/>
      <c r="S204" s="7" t="s">
        <v>68</v>
      </c>
      <c r="T204" s="43" t="s">
        <v>200</v>
      </c>
    </row>
    <row r="205" spans="1:20" ht="16">
      <c r="A205" s="7" t="s">
        <v>8</v>
      </c>
      <c r="B205" s="8">
        <v>16.63</v>
      </c>
      <c r="C205" s="8">
        <v>145.81</v>
      </c>
      <c r="D205" s="39">
        <f>AVERAGE(B205:B219)</f>
        <v>16.63</v>
      </c>
      <c r="E205" s="37"/>
      <c r="F205" s="7" t="s">
        <v>5</v>
      </c>
      <c r="G205" s="26"/>
      <c r="H205" s="7" t="s">
        <v>191</v>
      </c>
      <c r="I205" s="18">
        <v>85.540210267654658</v>
      </c>
      <c r="M205" s="19">
        <v>1.2618644949347169E-2</v>
      </c>
      <c r="N205" s="9">
        <v>2.1063931810782504</v>
      </c>
      <c r="O205" s="32"/>
      <c r="P205" s="32"/>
      <c r="Q205" s="31">
        <f>AVERAGE(N205:N219)</f>
        <v>2.1115897331699784</v>
      </c>
      <c r="R205" s="32"/>
      <c r="S205" s="7" t="s">
        <v>68</v>
      </c>
      <c r="T205" s="43" t="s">
        <v>200</v>
      </c>
    </row>
    <row r="206" spans="1:20" ht="16">
      <c r="A206" s="7" t="s">
        <v>8</v>
      </c>
      <c r="B206" s="8">
        <v>16.63</v>
      </c>
      <c r="C206" s="8">
        <v>145.81</v>
      </c>
      <c r="D206" s="39"/>
      <c r="E206" s="37"/>
      <c r="F206" s="7" t="s">
        <v>5</v>
      </c>
      <c r="G206" s="26"/>
      <c r="H206" s="7" t="s">
        <v>191</v>
      </c>
      <c r="I206" s="18">
        <v>86.037224208014507</v>
      </c>
      <c r="M206" s="19">
        <v>1.2195568808050299E-2</v>
      </c>
      <c r="N206" s="9">
        <v>2.1533495905869762</v>
      </c>
      <c r="O206" s="32"/>
      <c r="P206" s="32"/>
      <c r="Q206" s="32"/>
      <c r="R206" s="32"/>
      <c r="S206" s="7" t="s">
        <v>68</v>
      </c>
      <c r="T206" s="43" t="s">
        <v>200</v>
      </c>
    </row>
    <row r="207" spans="1:20" ht="16">
      <c r="A207" s="7" t="s">
        <v>8</v>
      </c>
      <c r="B207" s="8">
        <v>16.63</v>
      </c>
      <c r="C207" s="8">
        <v>145.81</v>
      </c>
      <c r="D207" s="39"/>
      <c r="E207" s="37"/>
      <c r="F207" s="7" t="s">
        <v>5</v>
      </c>
      <c r="G207" s="26"/>
      <c r="H207" s="7" t="s">
        <v>191</v>
      </c>
      <c r="I207" s="18">
        <v>84.461479739939747</v>
      </c>
      <c r="M207" s="19">
        <v>1.3123877339242704E-2</v>
      </c>
      <c r="N207" s="9">
        <v>2.0523242575987761</v>
      </c>
      <c r="O207" s="32"/>
      <c r="P207" s="32"/>
      <c r="Q207" s="32"/>
      <c r="R207" s="32"/>
      <c r="S207" s="7" t="s">
        <v>68</v>
      </c>
      <c r="T207" s="43" t="s">
        <v>200</v>
      </c>
    </row>
    <row r="208" spans="1:20" ht="16">
      <c r="A208" s="7" t="s">
        <v>8</v>
      </c>
      <c r="B208" s="8">
        <v>16.63</v>
      </c>
      <c r="C208" s="8">
        <v>145.81</v>
      </c>
      <c r="D208" s="39"/>
      <c r="E208" s="37"/>
      <c r="F208" s="7" t="s">
        <v>5</v>
      </c>
      <c r="G208" s="26"/>
      <c r="H208" s="7" t="s">
        <v>191</v>
      </c>
      <c r="I208" s="18">
        <v>83.484126463813297</v>
      </c>
      <c r="M208" s="19">
        <v>1.1915036048969896E-2</v>
      </c>
      <c r="N208" s="9">
        <v>2.1853858093118079</v>
      </c>
      <c r="O208" s="32"/>
      <c r="P208" s="32"/>
      <c r="Q208" s="32"/>
      <c r="R208" s="32"/>
      <c r="S208" s="7" t="s">
        <v>68</v>
      </c>
      <c r="T208" s="43" t="s">
        <v>200</v>
      </c>
    </row>
    <row r="209" spans="1:20" ht="16">
      <c r="A209" s="7" t="s">
        <v>8</v>
      </c>
      <c r="B209" s="8">
        <v>16.63</v>
      </c>
      <c r="C209" s="8">
        <v>145.81</v>
      </c>
      <c r="D209" s="39"/>
      <c r="E209" s="37"/>
      <c r="F209" s="7" t="s">
        <v>5</v>
      </c>
      <c r="G209" s="26"/>
      <c r="H209" s="7" t="s">
        <v>191</v>
      </c>
      <c r="I209" s="18">
        <v>85.059435795824896</v>
      </c>
      <c r="M209" s="19">
        <v>1.3674954105490774E-2</v>
      </c>
      <c r="N209" s="9">
        <v>1.9956556238191876</v>
      </c>
      <c r="O209" s="32"/>
      <c r="P209" s="32"/>
      <c r="Q209" s="32"/>
      <c r="R209" s="32"/>
      <c r="S209" s="7" t="s">
        <v>68</v>
      </c>
      <c r="T209" s="43" t="s">
        <v>200</v>
      </c>
    </row>
    <row r="210" spans="1:20" ht="16">
      <c r="A210" s="7" t="s">
        <v>8</v>
      </c>
      <c r="B210" s="8">
        <v>16.63</v>
      </c>
      <c r="C210" s="8">
        <v>145.81</v>
      </c>
      <c r="D210" s="39"/>
      <c r="E210" s="37"/>
      <c r="F210" s="7" t="s">
        <v>5</v>
      </c>
      <c r="G210" s="26"/>
      <c r="H210" s="7" t="s">
        <v>191</v>
      </c>
      <c r="I210" s="18">
        <v>86.37075130433243</v>
      </c>
      <c r="M210" s="19">
        <v>1.1607225500481828E-2</v>
      </c>
      <c r="N210" s="9">
        <v>2.2214105754970319</v>
      </c>
      <c r="O210" s="32"/>
      <c r="P210" s="32"/>
      <c r="Q210" s="32"/>
      <c r="R210" s="32"/>
      <c r="S210" s="7" t="s">
        <v>68</v>
      </c>
      <c r="T210" s="43" t="s">
        <v>200</v>
      </c>
    </row>
    <row r="211" spans="1:20" ht="16">
      <c r="A211" s="7" t="s">
        <v>8</v>
      </c>
      <c r="B211" s="8">
        <v>16.63</v>
      </c>
      <c r="C211" s="8">
        <v>145.81</v>
      </c>
      <c r="D211" s="39"/>
      <c r="E211" s="37"/>
      <c r="F211" s="7" t="s">
        <v>5</v>
      </c>
      <c r="G211" s="26"/>
      <c r="H211" s="7" t="s">
        <v>191</v>
      </c>
      <c r="I211" s="18">
        <v>84.833458760351505</v>
      </c>
      <c r="M211" s="19">
        <v>1.1678283134212122E-2</v>
      </c>
      <c r="N211" s="9">
        <v>2.2130107815893014</v>
      </c>
      <c r="O211" s="32"/>
      <c r="P211" s="32"/>
      <c r="Q211" s="32"/>
      <c r="R211" s="32"/>
      <c r="S211" s="7" t="s">
        <v>68</v>
      </c>
      <c r="T211" s="43" t="s">
        <v>200</v>
      </c>
    </row>
    <row r="212" spans="1:20" ht="16">
      <c r="A212" s="7" t="s">
        <v>8</v>
      </c>
      <c r="B212" s="8">
        <v>16.63</v>
      </c>
      <c r="C212" s="8">
        <v>145.81</v>
      </c>
      <c r="D212" s="39"/>
      <c r="E212" s="37"/>
      <c r="F212" s="7" t="s">
        <v>5</v>
      </c>
      <c r="G212" s="26"/>
      <c r="H212" s="7" t="s">
        <v>191</v>
      </c>
      <c r="I212" s="18">
        <v>84.237084137222325</v>
      </c>
      <c r="M212" s="19">
        <v>1.462087548793236E-2</v>
      </c>
      <c r="N212" s="9">
        <v>1.9034689271603553</v>
      </c>
      <c r="O212" s="32"/>
      <c r="P212" s="32"/>
      <c r="Q212" s="32"/>
      <c r="R212" s="32"/>
      <c r="S212" s="7" t="s">
        <v>68</v>
      </c>
      <c r="T212" s="43" t="s">
        <v>200</v>
      </c>
    </row>
    <row r="213" spans="1:20" ht="16">
      <c r="A213" s="7" t="s">
        <v>8</v>
      </c>
      <c r="B213" s="8">
        <v>16.63</v>
      </c>
      <c r="C213" s="8">
        <v>145.81</v>
      </c>
      <c r="D213" s="39"/>
      <c r="E213" s="37"/>
      <c r="F213" s="7" t="s">
        <v>5</v>
      </c>
      <c r="G213" s="26"/>
      <c r="H213" s="7" t="s">
        <v>191</v>
      </c>
      <c r="I213" s="18">
        <v>86.048315794819814</v>
      </c>
      <c r="M213" s="19">
        <v>1.237505635737092E-2</v>
      </c>
      <c r="N213" s="9">
        <v>2.1332341230142458</v>
      </c>
      <c r="O213" s="32"/>
      <c r="P213" s="32"/>
      <c r="Q213" s="32"/>
      <c r="R213" s="32"/>
      <c r="S213" s="7" t="s">
        <v>68</v>
      </c>
      <c r="T213" s="43" t="s">
        <v>200</v>
      </c>
    </row>
    <row r="214" spans="1:20" ht="16">
      <c r="A214" s="7" t="s">
        <v>8</v>
      </c>
      <c r="B214" s="8">
        <v>16.63</v>
      </c>
      <c r="C214" s="8">
        <v>145.81</v>
      </c>
      <c r="D214" s="39"/>
      <c r="E214" s="37"/>
      <c r="F214" s="7" t="s">
        <v>5</v>
      </c>
      <c r="G214" s="26"/>
      <c r="H214" s="7" t="s">
        <v>191</v>
      </c>
      <c r="I214" s="18">
        <v>86.666709165633264</v>
      </c>
      <c r="M214" s="19">
        <v>1.0111105596548119E-2</v>
      </c>
      <c r="N214" s="9">
        <v>2.4112423701283379</v>
      </c>
      <c r="O214" s="32"/>
      <c r="P214" s="32"/>
      <c r="Q214" s="32"/>
      <c r="R214" s="32"/>
      <c r="S214" s="7" t="s">
        <v>68</v>
      </c>
      <c r="T214" s="43" t="s">
        <v>200</v>
      </c>
    </row>
    <row r="215" spans="1:20" ht="16">
      <c r="A215" s="7" t="s">
        <v>8</v>
      </c>
      <c r="B215" s="8">
        <v>16.63</v>
      </c>
      <c r="C215" s="8">
        <v>145.81</v>
      </c>
      <c r="D215" s="39"/>
      <c r="E215" s="37"/>
      <c r="F215" s="7" t="s">
        <v>5</v>
      </c>
      <c r="G215" s="26"/>
      <c r="H215" s="7" t="s">
        <v>191</v>
      </c>
      <c r="I215" s="18">
        <v>85.196856905984987</v>
      </c>
      <c r="M215" s="19">
        <v>1.1808742835336047E-2</v>
      </c>
      <c r="N215" s="9">
        <v>2.1977203245115096</v>
      </c>
      <c r="O215" s="32"/>
      <c r="P215" s="32"/>
      <c r="Q215" s="32"/>
      <c r="R215" s="32"/>
      <c r="S215" s="7" t="s">
        <v>68</v>
      </c>
      <c r="T215" s="43" t="s">
        <v>200</v>
      </c>
    </row>
    <row r="216" spans="1:20" ht="16">
      <c r="A216" s="7" t="s">
        <v>8</v>
      </c>
      <c r="B216" s="8">
        <v>16.63</v>
      </c>
      <c r="C216" s="8">
        <v>145.81</v>
      </c>
      <c r="D216" s="39"/>
      <c r="E216" s="37"/>
      <c r="F216" s="7" t="s">
        <v>5</v>
      </c>
      <c r="G216" s="26"/>
      <c r="H216" s="7" t="s">
        <v>191</v>
      </c>
      <c r="I216" s="18">
        <v>86.116029456544524</v>
      </c>
      <c r="M216" s="19">
        <v>1.2071186742106488E-2</v>
      </c>
      <c r="N216" s="9">
        <v>2.1674624765421804</v>
      </c>
      <c r="O216" s="32"/>
      <c r="P216" s="32"/>
      <c r="Q216" s="32"/>
      <c r="R216" s="32"/>
      <c r="S216" s="7" t="s">
        <v>68</v>
      </c>
      <c r="T216" s="43" t="s">
        <v>200</v>
      </c>
    </row>
    <row r="217" spans="1:20" ht="16">
      <c r="A217" s="7" t="s">
        <v>8</v>
      </c>
      <c r="B217" s="8">
        <v>16.63</v>
      </c>
      <c r="C217" s="8">
        <v>145.81</v>
      </c>
      <c r="D217" s="39"/>
      <c r="E217" s="37"/>
      <c r="F217" s="7" t="s">
        <v>5</v>
      </c>
      <c r="G217" s="26"/>
      <c r="H217" s="7" t="s">
        <v>191</v>
      </c>
      <c r="I217" s="18">
        <v>86.505836598876755</v>
      </c>
      <c r="M217" s="19">
        <v>1.2151428404707638E-2</v>
      </c>
      <c r="N217" s="9">
        <v>2.1583415091346607</v>
      </c>
      <c r="O217" s="32"/>
      <c r="P217" s="32"/>
      <c r="Q217" s="32"/>
      <c r="R217" s="32"/>
      <c r="S217" s="7" t="s">
        <v>68</v>
      </c>
      <c r="T217" s="43" t="s">
        <v>200</v>
      </c>
    </row>
    <row r="218" spans="1:20" ht="16">
      <c r="A218" s="7" t="s">
        <v>8</v>
      </c>
      <c r="B218" s="8">
        <v>16.63</v>
      </c>
      <c r="C218" s="8">
        <v>145.81</v>
      </c>
      <c r="D218" s="39"/>
      <c r="E218" s="37"/>
      <c r="F218" s="7" t="s">
        <v>5</v>
      </c>
      <c r="G218" s="26"/>
      <c r="H218" s="7" t="s">
        <v>191</v>
      </c>
      <c r="I218" s="18">
        <v>86.262413184977333</v>
      </c>
      <c r="M218" s="19">
        <v>1.4554823713275307E-2</v>
      </c>
      <c r="N218" s="9">
        <v>1.9097113107562038</v>
      </c>
      <c r="O218" s="32"/>
      <c r="P218" s="32"/>
      <c r="Q218" s="32"/>
      <c r="R218" s="32"/>
      <c r="S218" s="7" t="s">
        <v>68</v>
      </c>
      <c r="T218" s="43" t="s">
        <v>200</v>
      </c>
    </row>
    <row r="219" spans="1:20" ht="16">
      <c r="A219" s="7" t="s">
        <v>8</v>
      </c>
      <c r="B219" s="8">
        <v>16.63</v>
      </c>
      <c r="C219" s="8">
        <v>145.81</v>
      </c>
      <c r="D219" s="39"/>
      <c r="E219" s="37"/>
      <c r="F219" s="7" t="s">
        <v>5</v>
      </c>
      <c r="G219" s="26"/>
      <c r="H219" s="7" t="s">
        <v>191</v>
      </c>
      <c r="I219" s="18">
        <v>82.205394590681806</v>
      </c>
      <c r="M219" s="19">
        <v>1.5033057704064448E-2</v>
      </c>
      <c r="N219" s="9">
        <v>1.8651351368208511</v>
      </c>
      <c r="O219" s="32"/>
      <c r="P219" s="32"/>
      <c r="Q219" s="32"/>
      <c r="R219" s="32"/>
      <c r="S219" s="7" t="s">
        <v>68</v>
      </c>
      <c r="T219" s="43" t="s">
        <v>200</v>
      </c>
    </row>
    <row r="220" spans="1:20" ht="16">
      <c r="A220" s="7" t="s">
        <v>7</v>
      </c>
      <c r="B220" s="8">
        <v>17.3</v>
      </c>
      <c r="C220" s="8">
        <v>145.83000000000001</v>
      </c>
      <c r="D220" s="8">
        <v>17.3</v>
      </c>
      <c r="E220" s="37"/>
      <c r="F220" s="7" t="s">
        <v>5</v>
      </c>
      <c r="G220" s="26"/>
      <c r="H220" s="7" t="s">
        <v>191</v>
      </c>
      <c r="I220" s="18">
        <v>84.95910501403057</v>
      </c>
      <c r="M220" s="19">
        <v>1.5464401826150043E-2</v>
      </c>
      <c r="N220" s="9">
        <v>1.8261191194763042</v>
      </c>
      <c r="O220" s="32"/>
      <c r="P220" s="32"/>
      <c r="Q220" s="9">
        <v>1.8261191194763042</v>
      </c>
      <c r="R220" s="32"/>
      <c r="S220" s="7" t="s">
        <v>68</v>
      </c>
      <c r="T220" s="43" t="s">
        <v>200</v>
      </c>
    </row>
    <row r="221" spans="1:20" ht="16">
      <c r="A221" s="7" t="s">
        <v>9</v>
      </c>
      <c r="B221" s="8">
        <v>18.11</v>
      </c>
      <c r="C221" s="8">
        <v>145.80000000000001</v>
      </c>
      <c r="D221" s="8">
        <v>18.11</v>
      </c>
      <c r="E221" s="37"/>
      <c r="F221" s="7" t="s">
        <v>5</v>
      </c>
      <c r="G221" s="26"/>
      <c r="H221" s="7" t="s">
        <v>191</v>
      </c>
      <c r="I221" s="18">
        <v>84.411057522962068</v>
      </c>
      <c r="M221" s="19">
        <v>1.7986221748117492E-2</v>
      </c>
      <c r="N221" s="9">
        <v>1.6175952933241426</v>
      </c>
      <c r="O221" s="32"/>
      <c r="P221" s="32"/>
      <c r="Q221" s="9">
        <v>1.6175952933241426</v>
      </c>
      <c r="R221" s="32"/>
      <c r="S221" s="7" t="s">
        <v>68</v>
      </c>
      <c r="T221" s="43" t="s">
        <v>200</v>
      </c>
    </row>
    <row r="222" spans="1:20" ht="16">
      <c r="A222" s="7" t="s">
        <v>10</v>
      </c>
      <c r="B222" s="8">
        <v>17.579999999999998</v>
      </c>
      <c r="C222" s="8">
        <v>145.81</v>
      </c>
      <c r="D222" s="40">
        <f>AVERAGE(B222:B232)</f>
        <v>17.579999999999995</v>
      </c>
      <c r="E222" s="37"/>
      <c r="F222" s="7" t="s">
        <v>5</v>
      </c>
      <c r="G222" s="26"/>
      <c r="H222" s="7" t="s">
        <v>191</v>
      </c>
      <c r="I222" s="18">
        <v>86.912788805890358</v>
      </c>
      <c r="M222" s="19">
        <v>1.4259383217751283E-2</v>
      </c>
      <c r="N222" s="9">
        <v>1.9379808783386399</v>
      </c>
      <c r="O222" s="32"/>
      <c r="P222" s="32"/>
      <c r="Q222" s="34">
        <f>AVERAGE(N222:N232)</f>
        <v>1.8740063373979223</v>
      </c>
      <c r="R222" s="32"/>
      <c r="S222" s="7" t="s">
        <v>68</v>
      </c>
      <c r="T222" s="43" t="s">
        <v>200</v>
      </c>
    </row>
    <row r="223" spans="1:20" ht="16">
      <c r="A223" s="7" t="s">
        <v>10</v>
      </c>
      <c r="B223" s="8">
        <v>17.579999999999998</v>
      </c>
      <c r="C223" s="8">
        <v>145.81</v>
      </c>
      <c r="D223" s="40"/>
      <c r="E223" s="37"/>
      <c r="F223" s="7" t="s">
        <v>5</v>
      </c>
      <c r="G223" s="26"/>
      <c r="H223" s="7" t="s">
        <v>191</v>
      </c>
      <c r="I223" s="18">
        <v>84.216941345923829</v>
      </c>
      <c r="M223" s="19">
        <v>2.0818491540212127E-2</v>
      </c>
      <c r="N223" s="9">
        <v>1.4154211736033486</v>
      </c>
      <c r="O223" s="32"/>
      <c r="P223" s="32"/>
      <c r="Q223" s="34"/>
      <c r="R223" s="32"/>
      <c r="S223" s="7" t="s">
        <v>68</v>
      </c>
      <c r="T223" s="43" t="s">
        <v>200</v>
      </c>
    </row>
    <row r="224" spans="1:20" ht="16">
      <c r="A224" s="7" t="s">
        <v>10</v>
      </c>
      <c r="B224" s="8">
        <v>17.579999999999998</v>
      </c>
      <c r="C224" s="8">
        <v>145.81</v>
      </c>
      <c r="D224" s="40"/>
      <c r="E224" s="37"/>
      <c r="F224" s="7" t="s">
        <v>5</v>
      </c>
      <c r="G224" s="26"/>
      <c r="H224" s="7" t="s">
        <v>191</v>
      </c>
      <c r="I224" s="18">
        <v>85.109088764941419</v>
      </c>
      <c r="M224" s="19">
        <v>1.9870682546032581E-2</v>
      </c>
      <c r="N224" s="9">
        <v>1.4798783790841508</v>
      </c>
      <c r="O224" s="32"/>
      <c r="P224" s="32"/>
      <c r="Q224" s="34"/>
      <c r="R224" s="32"/>
      <c r="S224" s="7" t="s">
        <v>68</v>
      </c>
      <c r="T224" s="43" t="s">
        <v>200</v>
      </c>
    </row>
    <row r="225" spans="1:20" ht="16">
      <c r="A225" s="7" t="s">
        <v>10</v>
      </c>
      <c r="B225" s="8">
        <v>17.579999999999998</v>
      </c>
      <c r="C225" s="8">
        <v>145.81</v>
      </c>
      <c r="D225" s="40"/>
      <c r="E225" s="37"/>
      <c r="F225" s="7" t="s">
        <v>5</v>
      </c>
      <c r="G225" s="26"/>
      <c r="H225" s="7" t="s">
        <v>191</v>
      </c>
      <c r="I225" s="18">
        <v>84.305202787999761</v>
      </c>
      <c r="M225" s="19">
        <v>1.1076898213103838E-2</v>
      </c>
      <c r="N225" s="9">
        <v>2.2857633233608476</v>
      </c>
      <c r="O225" s="32"/>
      <c r="P225" s="32"/>
      <c r="Q225" s="34"/>
      <c r="R225" s="32"/>
      <c r="S225" s="7" t="s">
        <v>68</v>
      </c>
      <c r="T225" s="43" t="s">
        <v>200</v>
      </c>
    </row>
    <row r="226" spans="1:20" ht="16">
      <c r="A226" s="7" t="s">
        <v>10</v>
      </c>
      <c r="B226" s="8">
        <v>17.579999999999998</v>
      </c>
      <c r="C226" s="8">
        <v>145.81</v>
      </c>
      <c r="D226" s="40"/>
      <c r="E226" s="37"/>
      <c r="F226" s="7" t="s">
        <v>5</v>
      </c>
      <c r="G226" s="26"/>
      <c r="H226" s="7" t="s">
        <v>191</v>
      </c>
      <c r="I226" s="18">
        <v>84.297897450951595</v>
      </c>
      <c r="M226" s="19">
        <v>1.7785318260928103E-2</v>
      </c>
      <c r="N226" s="9">
        <v>1.6331112516696176</v>
      </c>
      <c r="O226" s="32"/>
      <c r="P226" s="32"/>
      <c r="Q226" s="34"/>
      <c r="R226" s="32"/>
      <c r="S226" s="7" t="s">
        <v>68</v>
      </c>
      <c r="T226" s="43" t="s">
        <v>200</v>
      </c>
    </row>
    <row r="227" spans="1:20" ht="16">
      <c r="A227" s="7" t="s">
        <v>10</v>
      </c>
      <c r="B227" s="8">
        <v>17.579999999999998</v>
      </c>
      <c r="C227" s="8">
        <v>145.81</v>
      </c>
      <c r="D227" s="40"/>
      <c r="E227" s="37"/>
      <c r="F227" s="7" t="s">
        <v>5</v>
      </c>
      <c r="G227" s="26"/>
      <c r="H227" s="7" t="s">
        <v>191</v>
      </c>
      <c r="I227" s="18">
        <v>87.182563728068985</v>
      </c>
      <c r="M227" s="19">
        <v>1.2135402185308172E-2</v>
      </c>
      <c r="N227" s="9">
        <v>2.1601583999935441</v>
      </c>
      <c r="O227" s="32"/>
      <c r="P227" s="32"/>
      <c r="Q227" s="34"/>
      <c r="R227" s="32"/>
      <c r="S227" s="7" t="s">
        <v>68</v>
      </c>
      <c r="T227" s="43" t="s">
        <v>200</v>
      </c>
    </row>
    <row r="228" spans="1:20" ht="16">
      <c r="A228" s="7" t="s">
        <v>10</v>
      </c>
      <c r="B228" s="8">
        <v>17.579999999999998</v>
      </c>
      <c r="C228" s="8">
        <v>145.81</v>
      </c>
      <c r="D228" s="40"/>
      <c r="E228" s="37"/>
      <c r="F228" s="7" t="s">
        <v>5</v>
      </c>
      <c r="G228" s="26"/>
      <c r="H228" s="7" t="s">
        <v>191</v>
      </c>
      <c r="I228" s="18">
        <v>84.658373766395357</v>
      </c>
      <c r="M228" s="19">
        <v>1.1953481824677368E-2</v>
      </c>
      <c r="N228" s="9">
        <v>2.1809513637539597</v>
      </c>
      <c r="O228" s="32"/>
      <c r="P228" s="32"/>
      <c r="Q228" s="34"/>
      <c r="R228" s="32"/>
      <c r="S228" s="7" t="s">
        <v>68</v>
      </c>
      <c r="T228" s="43" t="s">
        <v>200</v>
      </c>
    </row>
    <row r="229" spans="1:20" ht="16">
      <c r="A229" s="7" t="s">
        <v>10</v>
      </c>
      <c r="B229" s="8">
        <v>17.579999999999998</v>
      </c>
      <c r="C229" s="8">
        <v>145.81</v>
      </c>
      <c r="D229" s="40"/>
      <c r="E229" s="37"/>
      <c r="F229" s="7" t="s">
        <v>5</v>
      </c>
      <c r="G229" s="26"/>
      <c r="H229" s="7" t="s">
        <v>191</v>
      </c>
      <c r="I229" s="18">
        <v>87.073990526547306</v>
      </c>
      <c r="M229" s="19">
        <v>1.5702459558246725E-2</v>
      </c>
      <c r="N229" s="9">
        <v>1.8050456275780906</v>
      </c>
      <c r="O229" s="32"/>
      <c r="P229" s="32"/>
      <c r="Q229" s="34"/>
      <c r="R229" s="32"/>
      <c r="S229" s="7" t="s">
        <v>68</v>
      </c>
      <c r="T229" s="43" t="s">
        <v>200</v>
      </c>
    </row>
    <row r="230" spans="1:20" ht="16">
      <c r="A230" s="7" t="s">
        <v>10</v>
      </c>
      <c r="B230" s="8">
        <v>17.579999999999998</v>
      </c>
      <c r="C230" s="8">
        <v>145.81</v>
      </c>
      <c r="D230" s="40"/>
      <c r="E230" s="37"/>
      <c r="F230" s="7" t="s">
        <v>5</v>
      </c>
      <c r="G230" s="26"/>
      <c r="H230" s="7" t="s">
        <v>191</v>
      </c>
      <c r="I230" s="18">
        <v>86.506737468118516</v>
      </c>
      <c r="M230" s="19">
        <v>1.2850530265349321E-2</v>
      </c>
      <c r="N230" s="9">
        <v>2.0813154618601688</v>
      </c>
      <c r="O230" s="32"/>
      <c r="P230" s="32"/>
      <c r="Q230" s="34"/>
      <c r="R230" s="32"/>
      <c r="S230" s="7" t="s">
        <v>68</v>
      </c>
      <c r="T230" s="43" t="s">
        <v>200</v>
      </c>
    </row>
    <row r="231" spans="1:20" ht="16">
      <c r="A231" s="7" t="s">
        <v>10</v>
      </c>
      <c r="B231" s="8">
        <v>17.579999999999998</v>
      </c>
      <c r="C231" s="8">
        <v>145.81</v>
      </c>
      <c r="D231" s="40"/>
      <c r="E231" s="37"/>
      <c r="F231" s="7" t="s">
        <v>5</v>
      </c>
      <c r="G231" s="26"/>
      <c r="H231" s="7" t="s">
        <v>191</v>
      </c>
      <c r="I231" s="18">
        <v>73.697127975028422</v>
      </c>
      <c r="M231" s="19">
        <v>1.5910402105588032E-2</v>
      </c>
      <c r="N231" s="9">
        <v>1.786895433921436</v>
      </c>
      <c r="O231" s="32"/>
      <c r="P231" s="32"/>
      <c r="Q231" s="34"/>
      <c r="R231" s="32"/>
      <c r="S231" s="7" t="s">
        <v>68</v>
      </c>
      <c r="T231" s="43" t="s">
        <v>201</v>
      </c>
    </row>
    <row r="232" spans="1:20" ht="16">
      <c r="A232" s="12" t="s">
        <v>10</v>
      </c>
      <c r="B232" s="13">
        <v>17.579999999999998</v>
      </c>
      <c r="C232" s="13">
        <v>145.81</v>
      </c>
      <c r="D232" s="41"/>
      <c r="E232" s="38"/>
      <c r="F232" s="12" t="s">
        <v>5</v>
      </c>
      <c r="G232" s="27"/>
      <c r="H232" s="12" t="s">
        <v>191</v>
      </c>
      <c r="I232" s="25">
        <v>84.030673804658136</v>
      </c>
      <c r="J232" s="22"/>
      <c r="K232" s="22"/>
      <c r="L232" s="22"/>
      <c r="M232" s="23">
        <v>1.5225992469997892E-2</v>
      </c>
      <c r="N232" s="14">
        <v>1.8475484182133401</v>
      </c>
      <c r="O232" s="33"/>
      <c r="P232" s="33"/>
      <c r="Q232" s="35"/>
      <c r="R232" s="33"/>
      <c r="S232" s="12" t="s">
        <v>68</v>
      </c>
      <c r="T232" s="46" t="s">
        <v>200</v>
      </c>
    </row>
    <row r="233" spans="1:20" ht="16">
      <c r="A233" s="10" t="s">
        <v>194</v>
      </c>
    </row>
    <row r="234" spans="1:20" ht="16">
      <c r="A234" s="10" t="s">
        <v>75</v>
      </c>
    </row>
    <row r="235" spans="1:20" ht="16">
      <c r="A235" s="10" t="s">
        <v>74</v>
      </c>
    </row>
    <row r="236" spans="1:20" ht="16">
      <c r="A236" s="24" t="s">
        <v>176</v>
      </c>
    </row>
    <row r="237" spans="1:20" ht="16">
      <c r="A237" s="24" t="s">
        <v>180</v>
      </c>
    </row>
    <row r="238" spans="1:20" ht="16">
      <c r="A238" s="10" t="s">
        <v>69</v>
      </c>
    </row>
    <row r="240" spans="1:20" ht="16">
      <c r="A240" s="11" t="s">
        <v>70</v>
      </c>
    </row>
    <row r="241" spans="1:1" ht="16">
      <c r="A241" s="10" t="s">
        <v>77</v>
      </c>
    </row>
    <row r="242" spans="1:1" ht="16">
      <c r="A242" s="10" t="s">
        <v>206</v>
      </c>
    </row>
    <row r="243" spans="1:1" ht="16">
      <c r="A243" s="10" t="s">
        <v>204</v>
      </c>
    </row>
    <row r="244" spans="1:1" ht="16">
      <c r="A244" s="10" t="s">
        <v>78</v>
      </c>
    </row>
    <row r="245" spans="1:1" ht="16">
      <c r="A245" s="10" t="s">
        <v>79</v>
      </c>
    </row>
    <row r="246" spans="1:1" ht="16">
      <c r="A246" s="10" t="s">
        <v>80</v>
      </c>
    </row>
    <row r="247" spans="1:1" ht="16">
      <c r="A247" s="10" t="s">
        <v>81</v>
      </c>
    </row>
    <row r="248" spans="1:1" ht="16">
      <c r="A248" s="10" t="s">
        <v>82</v>
      </c>
    </row>
    <row r="249" spans="1:1" ht="16">
      <c r="A249" s="10" t="s">
        <v>205</v>
      </c>
    </row>
    <row r="250" spans="1:1" ht="16">
      <c r="A250" s="10" t="s">
        <v>83</v>
      </c>
    </row>
    <row r="251" spans="1:1" ht="16">
      <c r="A251" s="10" t="s">
        <v>84</v>
      </c>
    </row>
    <row r="252" spans="1:1" ht="16">
      <c r="A252" s="10" t="s">
        <v>85</v>
      </c>
    </row>
    <row r="253" spans="1:1" ht="16">
      <c r="A253" s="10" t="s">
        <v>86</v>
      </c>
    </row>
    <row r="254" spans="1:1" ht="16">
      <c r="A254" s="10" t="s">
        <v>87</v>
      </c>
    </row>
    <row r="255" spans="1:1" ht="16">
      <c r="A255" s="10" t="s">
        <v>88</v>
      </c>
    </row>
    <row r="256" spans="1:1" ht="16">
      <c r="A256" s="10" t="s">
        <v>207</v>
      </c>
    </row>
    <row r="257" spans="1:1" ht="16">
      <c r="A257" s="10" t="s">
        <v>89</v>
      </c>
    </row>
    <row r="258" spans="1:1" ht="16">
      <c r="A258" s="10" t="s">
        <v>90</v>
      </c>
    </row>
    <row r="259" spans="1:1" ht="16">
      <c r="A259" s="10" t="s">
        <v>91</v>
      </c>
    </row>
    <row r="260" spans="1:1" ht="16">
      <c r="A260" s="10" t="s">
        <v>92</v>
      </c>
    </row>
    <row r="261" spans="1:1" ht="16">
      <c r="A261" s="10" t="s">
        <v>93</v>
      </c>
    </row>
    <row r="262" spans="1:1" ht="16">
      <c r="A262" s="10" t="s">
        <v>94</v>
      </c>
    </row>
    <row r="263" spans="1:1" ht="16">
      <c r="A263" s="10" t="s">
        <v>95</v>
      </c>
    </row>
    <row r="264" spans="1:1" ht="16">
      <c r="A264" s="10" t="s">
        <v>96</v>
      </c>
    </row>
  </sheetData>
  <mergeCells count="125">
    <mergeCell ref="Q198:Q204"/>
    <mergeCell ref="Q222:Q232"/>
    <mergeCell ref="D198:D204"/>
    <mergeCell ref="E198:E232"/>
    <mergeCell ref="D205:D219"/>
    <mergeCell ref="D222:D232"/>
    <mergeCell ref="G198:G232"/>
    <mergeCell ref="P198:P232"/>
    <mergeCell ref="R198:R232"/>
    <mergeCell ref="O198:O232"/>
    <mergeCell ref="Q205:Q219"/>
    <mergeCell ref="Q135:Q147"/>
    <mergeCell ref="D149:D156"/>
    <mergeCell ref="D157:D176"/>
    <mergeCell ref="Q157:Q176"/>
    <mergeCell ref="R61:R64"/>
    <mergeCell ref="D56:D60"/>
    <mergeCell ref="Q56:Q60"/>
    <mergeCell ref="D61:D63"/>
    <mergeCell ref="E61:E64"/>
    <mergeCell ref="O61:O64"/>
    <mergeCell ref="P61:P64"/>
    <mergeCell ref="Q61:Q63"/>
    <mergeCell ref="R76:R106"/>
    <mergeCell ref="D95:D106"/>
    <mergeCell ref="Q95:Q106"/>
    <mergeCell ref="E65:E75"/>
    <mergeCell ref="O65:O75"/>
    <mergeCell ref="P65:P75"/>
    <mergeCell ref="R65:R75"/>
    <mergeCell ref="D65:D75"/>
    <mergeCell ref="Q65:Q75"/>
    <mergeCell ref="D76:D94"/>
    <mergeCell ref="E76:E106"/>
    <mergeCell ref="O76:O106"/>
    <mergeCell ref="P76:P106"/>
    <mergeCell ref="Q76:Q94"/>
    <mergeCell ref="E48:E53"/>
    <mergeCell ref="O48:O53"/>
    <mergeCell ref="P48:P53"/>
    <mergeCell ref="R48:R53"/>
    <mergeCell ref="D54:D55"/>
    <mergeCell ref="E54:E60"/>
    <mergeCell ref="O54:O60"/>
    <mergeCell ref="P54:P60"/>
    <mergeCell ref="Q54:Q55"/>
    <mergeCell ref="R54:R60"/>
    <mergeCell ref="E37:E39"/>
    <mergeCell ref="O37:O39"/>
    <mergeCell ref="P37:P39"/>
    <mergeCell ref="R37:R39"/>
    <mergeCell ref="D40:D43"/>
    <mergeCell ref="E40:E47"/>
    <mergeCell ref="O40:O47"/>
    <mergeCell ref="P40:P47"/>
    <mergeCell ref="Q40:Q43"/>
    <mergeCell ref="R40:R47"/>
    <mergeCell ref="O23:O28"/>
    <mergeCell ref="P23:P28"/>
    <mergeCell ref="R23:R28"/>
    <mergeCell ref="D29:D35"/>
    <mergeCell ref="E29:E35"/>
    <mergeCell ref="O29:O31"/>
    <mergeCell ref="P29:P31"/>
    <mergeCell ref="Q29:Q31"/>
    <mergeCell ref="R29:R31"/>
    <mergeCell ref="O32:O35"/>
    <mergeCell ref="P32:P35"/>
    <mergeCell ref="P20:P22"/>
    <mergeCell ref="Q20:Q22"/>
    <mergeCell ref="R20:R22"/>
    <mergeCell ref="Q32:Q35"/>
    <mergeCell ref="R32:R35"/>
    <mergeCell ref="R16:R19"/>
    <mergeCell ref="D3:D9"/>
    <mergeCell ref="E3:E15"/>
    <mergeCell ref="O3:O15"/>
    <mergeCell ref="P3:P15"/>
    <mergeCell ref="Q3:Q9"/>
    <mergeCell ref="R3:R15"/>
    <mergeCell ref="D10:D11"/>
    <mergeCell ref="Q10:Q11"/>
    <mergeCell ref="D12:D13"/>
    <mergeCell ref="Q12:Q13"/>
    <mergeCell ref="D16:D22"/>
    <mergeCell ref="E16:E22"/>
    <mergeCell ref="O20:O22"/>
    <mergeCell ref="O16:O19"/>
    <mergeCell ref="P16:P19"/>
    <mergeCell ref="Q16:Q19"/>
    <mergeCell ref="G3:G8"/>
    <mergeCell ref="E23:E28"/>
    <mergeCell ref="Q149:Q156"/>
    <mergeCell ref="D181:D196"/>
    <mergeCell ref="E181:E196"/>
    <mergeCell ref="P181:P196"/>
    <mergeCell ref="Q181:Q196"/>
    <mergeCell ref="R181:R196"/>
    <mergeCell ref="R177:R180"/>
    <mergeCell ref="Q177:Q180"/>
    <mergeCell ref="O177:O180"/>
    <mergeCell ref="P177:P180"/>
    <mergeCell ref="O181:O196"/>
    <mergeCell ref="D177:D180"/>
    <mergeCell ref="E177:E180"/>
    <mergeCell ref="R107:R176"/>
    <mergeCell ref="D119:D126"/>
    <mergeCell ref="Q119:Q126"/>
    <mergeCell ref="D127:D134"/>
    <mergeCell ref="Q127:Q134"/>
    <mergeCell ref="D107:D118"/>
    <mergeCell ref="E107:E176"/>
    <mergeCell ref="O107:O176"/>
    <mergeCell ref="P107:P176"/>
    <mergeCell ref="Q107:Q118"/>
    <mergeCell ref="D135:D147"/>
    <mergeCell ref="G181:G197"/>
    <mergeCell ref="G9:G15"/>
    <mergeCell ref="G16:G22"/>
    <mergeCell ref="G37:G39"/>
    <mergeCell ref="G40:G43"/>
    <mergeCell ref="G44:G47"/>
    <mergeCell ref="G54:G55"/>
    <mergeCell ref="G56:G60"/>
    <mergeCell ref="G61:G64"/>
  </mergeCells>
  <phoneticPr fontId="1" type="noConversion"/>
  <hyperlinks>
    <hyperlink ref="A50" r:id="rId1" display="javascript:;" xr:uid="{95E10B86-9110-C54A-8B76-20E5C54BF81A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方泱 胡</cp:lastModifiedBy>
  <dcterms:created xsi:type="dcterms:W3CDTF">2023-08-02T02:44:21Z</dcterms:created>
  <dcterms:modified xsi:type="dcterms:W3CDTF">2024-07-01T17:45:28Z</dcterms:modified>
</cp:coreProperties>
</file>