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ngyanghu/同步空间/2022文章/fO2 Gangdese Cascades/NC - Final/Submission/Related file/"/>
    </mc:Choice>
  </mc:AlternateContent>
  <xr:revisionPtr revIDLastSave="0" documentId="13_ncr:1_{E9BEB610-3427-9E4B-BEFF-57DF306B2417}" xr6:coauthVersionLast="47" xr6:coauthVersionMax="47" xr10:uidLastSave="{00000000-0000-0000-0000-000000000000}"/>
  <bookViews>
    <workbookView xWindow="15760" yWindow="500" windowWidth="17860" windowHeight="12300" xr2:uid="{931B7B7C-A72E-4122-B8E3-737CCFC97AEB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20" i="1" l="1"/>
  <c r="C120" i="1"/>
  <c r="D120" i="1"/>
  <c r="E120" i="1"/>
  <c r="F120" i="1"/>
  <c r="T120" i="1"/>
  <c r="L120" i="1"/>
  <c r="H120" i="1"/>
  <c r="I120" i="1"/>
  <c r="J120" i="1"/>
  <c r="K120" i="1"/>
  <c r="Q120" i="1"/>
  <c r="Y121" i="1"/>
  <c r="AC121" i="1"/>
  <c r="B120" i="1"/>
  <c r="B121" i="1"/>
  <c r="U121" i="1"/>
  <c r="C121" i="1"/>
  <c r="D121" i="1"/>
  <c r="E121" i="1"/>
  <c r="F121" i="1"/>
  <c r="N120" i="1"/>
  <c r="X120" i="1"/>
  <c r="T121" i="1"/>
  <c r="L121" i="1"/>
  <c r="H121" i="1"/>
  <c r="I121" i="1"/>
  <c r="J121" i="1"/>
  <c r="K121" i="1"/>
  <c r="Q121" i="1"/>
  <c r="Y122" i="1"/>
  <c r="AC122" i="1"/>
  <c r="B122" i="1"/>
  <c r="U122" i="1"/>
  <c r="C122" i="1"/>
  <c r="D122" i="1"/>
  <c r="E122" i="1"/>
  <c r="F122" i="1"/>
  <c r="N121" i="1"/>
  <c r="X121" i="1"/>
  <c r="T122" i="1"/>
  <c r="L122" i="1"/>
  <c r="H122" i="1"/>
  <c r="I122" i="1"/>
  <c r="J122" i="1"/>
  <c r="K122" i="1"/>
  <c r="Q122" i="1"/>
  <c r="Y123" i="1"/>
  <c r="AC123" i="1"/>
  <c r="B123" i="1"/>
  <c r="U123" i="1"/>
  <c r="C123" i="1"/>
  <c r="D123" i="1"/>
  <c r="E123" i="1"/>
  <c r="F123" i="1"/>
  <c r="N122" i="1"/>
  <c r="X122" i="1"/>
  <c r="T123" i="1"/>
  <c r="L123" i="1"/>
  <c r="H123" i="1"/>
  <c r="I123" i="1"/>
  <c r="J123" i="1"/>
  <c r="K123" i="1"/>
  <c r="Q123" i="1"/>
  <c r="Y124" i="1"/>
  <c r="AC124" i="1"/>
  <c r="B124" i="1"/>
  <c r="U124" i="1"/>
  <c r="C124" i="1"/>
  <c r="D124" i="1"/>
  <c r="E124" i="1"/>
  <c r="F124" i="1"/>
  <c r="N123" i="1"/>
  <c r="X123" i="1"/>
  <c r="T124" i="1"/>
  <c r="L124" i="1"/>
  <c r="H124" i="1"/>
  <c r="I124" i="1"/>
  <c r="J124" i="1"/>
  <c r="K124" i="1"/>
  <c r="Q124" i="1"/>
  <c r="Y125" i="1"/>
  <c r="AC125" i="1"/>
  <c r="B125" i="1"/>
  <c r="U125" i="1"/>
  <c r="C125" i="1"/>
  <c r="D125" i="1"/>
  <c r="E125" i="1"/>
  <c r="F125" i="1"/>
  <c r="N124" i="1"/>
  <c r="X124" i="1"/>
  <c r="T125" i="1"/>
  <c r="L125" i="1"/>
  <c r="H125" i="1"/>
  <c r="I125" i="1"/>
  <c r="J125" i="1"/>
  <c r="K125" i="1"/>
  <c r="Q125" i="1"/>
  <c r="Y126" i="1"/>
  <c r="AC126" i="1"/>
  <c r="B126" i="1"/>
  <c r="U126" i="1"/>
  <c r="C126" i="1"/>
  <c r="D126" i="1"/>
  <c r="E126" i="1"/>
  <c r="F126" i="1"/>
  <c r="N125" i="1"/>
  <c r="X125" i="1"/>
  <c r="T126" i="1"/>
  <c r="L126" i="1"/>
  <c r="H126" i="1"/>
  <c r="I126" i="1"/>
  <c r="J126" i="1"/>
  <c r="K126" i="1"/>
  <c r="Q126" i="1"/>
  <c r="Y127" i="1"/>
  <c r="AC127" i="1"/>
  <c r="B127" i="1"/>
  <c r="U127" i="1"/>
  <c r="C127" i="1"/>
  <c r="D127" i="1"/>
  <c r="E127" i="1"/>
  <c r="F127" i="1"/>
  <c r="N126" i="1"/>
  <c r="X126" i="1"/>
  <c r="T127" i="1"/>
  <c r="L127" i="1"/>
  <c r="H127" i="1"/>
  <c r="I127" i="1"/>
  <c r="J127" i="1"/>
  <c r="K127" i="1"/>
  <c r="Q127" i="1"/>
  <c r="Y128" i="1"/>
  <c r="AC128" i="1"/>
  <c r="B128" i="1"/>
  <c r="U128" i="1"/>
  <c r="C128" i="1"/>
  <c r="D128" i="1"/>
  <c r="E128" i="1"/>
  <c r="F128" i="1"/>
  <c r="N127" i="1"/>
  <c r="X127" i="1"/>
  <c r="T128" i="1"/>
  <c r="L128" i="1"/>
  <c r="H128" i="1"/>
  <c r="I128" i="1"/>
  <c r="J128" i="1"/>
  <c r="K128" i="1"/>
  <c r="Q128" i="1"/>
  <c r="Y129" i="1"/>
  <c r="AC129" i="1"/>
  <c r="B129" i="1"/>
  <c r="U129" i="1"/>
  <c r="C129" i="1"/>
  <c r="D129" i="1"/>
  <c r="E129" i="1"/>
  <c r="F129" i="1"/>
  <c r="N128" i="1"/>
  <c r="X128" i="1"/>
  <c r="T129" i="1"/>
  <c r="L129" i="1"/>
  <c r="H129" i="1"/>
  <c r="I129" i="1"/>
  <c r="J129" i="1"/>
  <c r="K129" i="1"/>
  <c r="Q129" i="1"/>
  <c r="Y130" i="1"/>
  <c r="AC130" i="1"/>
  <c r="B130" i="1"/>
  <c r="U130" i="1"/>
  <c r="C130" i="1"/>
  <c r="D130" i="1"/>
  <c r="E130" i="1"/>
  <c r="F130" i="1"/>
  <c r="N129" i="1"/>
  <c r="X129" i="1"/>
  <c r="T130" i="1"/>
  <c r="L130" i="1"/>
  <c r="H130" i="1"/>
  <c r="I130" i="1"/>
  <c r="J130" i="1"/>
  <c r="K130" i="1"/>
  <c r="Q130" i="1"/>
  <c r="Y131" i="1"/>
  <c r="AC131" i="1"/>
  <c r="B131" i="1"/>
  <c r="U131" i="1"/>
  <c r="C131" i="1"/>
  <c r="D131" i="1"/>
  <c r="E131" i="1"/>
  <c r="F131" i="1"/>
  <c r="N130" i="1"/>
  <c r="X130" i="1"/>
  <c r="T131" i="1"/>
  <c r="L131" i="1"/>
  <c r="H131" i="1"/>
  <c r="I131" i="1"/>
  <c r="J131" i="1"/>
  <c r="K131" i="1"/>
  <c r="Q131" i="1"/>
  <c r="Y132" i="1"/>
  <c r="AC132" i="1"/>
  <c r="B132" i="1"/>
  <c r="U132" i="1"/>
  <c r="C132" i="1"/>
  <c r="D132" i="1"/>
  <c r="E132" i="1"/>
  <c r="F132" i="1"/>
  <c r="N131" i="1"/>
  <c r="X131" i="1"/>
  <c r="T132" i="1"/>
  <c r="L132" i="1"/>
  <c r="H132" i="1"/>
  <c r="I132" i="1"/>
  <c r="J132" i="1"/>
  <c r="K132" i="1"/>
  <c r="Q132" i="1"/>
  <c r="Y133" i="1"/>
  <c r="AC133" i="1"/>
  <c r="B133" i="1"/>
  <c r="U133" i="1"/>
  <c r="C133" i="1"/>
  <c r="D133" i="1"/>
  <c r="E133" i="1"/>
  <c r="F133" i="1"/>
  <c r="N132" i="1"/>
  <c r="X132" i="1"/>
  <c r="T133" i="1"/>
  <c r="L133" i="1"/>
  <c r="H133" i="1"/>
  <c r="I133" i="1"/>
  <c r="J133" i="1"/>
  <c r="K133" i="1"/>
  <c r="Q133" i="1"/>
  <c r="Y134" i="1"/>
  <c r="AC134" i="1"/>
  <c r="B134" i="1"/>
  <c r="U134" i="1"/>
  <c r="C134" i="1"/>
  <c r="D134" i="1"/>
  <c r="E134" i="1"/>
  <c r="F134" i="1"/>
  <c r="N133" i="1"/>
  <c r="X133" i="1"/>
  <c r="T134" i="1"/>
  <c r="L134" i="1"/>
  <c r="H134" i="1"/>
  <c r="I134" i="1"/>
  <c r="J134" i="1"/>
  <c r="K134" i="1"/>
  <c r="Q134" i="1"/>
  <c r="Y135" i="1"/>
  <c r="AC135" i="1"/>
  <c r="B135" i="1"/>
  <c r="U135" i="1"/>
  <c r="C135" i="1"/>
  <c r="D135" i="1"/>
  <c r="E135" i="1"/>
  <c r="F135" i="1"/>
  <c r="N134" i="1"/>
  <c r="X134" i="1"/>
  <c r="T135" i="1"/>
  <c r="L135" i="1"/>
  <c r="H135" i="1"/>
  <c r="I135" i="1"/>
  <c r="J135" i="1"/>
  <c r="K135" i="1"/>
  <c r="Q135" i="1"/>
  <c r="Y136" i="1"/>
  <c r="AC136" i="1"/>
  <c r="B136" i="1"/>
  <c r="U136" i="1"/>
  <c r="C136" i="1"/>
  <c r="D136" i="1"/>
  <c r="E136" i="1"/>
  <c r="F136" i="1"/>
  <c r="N135" i="1"/>
  <c r="X135" i="1"/>
  <c r="T136" i="1"/>
  <c r="L136" i="1"/>
  <c r="H136" i="1"/>
  <c r="I136" i="1"/>
  <c r="J136" i="1"/>
  <c r="K136" i="1"/>
  <c r="Q136" i="1"/>
  <c r="Y137" i="1"/>
  <c r="AC137" i="1"/>
  <c r="B137" i="1"/>
  <c r="U137" i="1"/>
  <c r="C137" i="1"/>
  <c r="D137" i="1"/>
  <c r="E137" i="1"/>
  <c r="F137" i="1"/>
  <c r="N136" i="1"/>
  <c r="X136" i="1"/>
  <c r="T137" i="1"/>
  <c r="L137" i="1"/>
  <c r="H137" i="1"/>
  <c r="I137" i="1"/>
  <c r="J137" i="1"/>
  <c r="K137" i="1"/>
  <c r="Q137" i="1"/>
  <c r="Y138" i="1"/>
  <c r="AC138" i="1"/>
  <c r="B138" i="1"/>
  <c r="U138" i="1"/>
  <c r="C138" i="1"/>
  <c r="D138" i="1"/>
  <c r="E138" i="1"/>
  <c r="F138" i="1"/>
  <c r="N137" i="1"/>
  <c r="X137" i="1"/>
  <c r="T138" i="1"/>
  <c r="L138" i="1"/>
  <c r="H138" i="1"/>
  <c r="I138" i="1"/>
  <c r="J138" i="1"/>
  <c r="K138" i="1"/>
  <c r="Q138" i="1"/>
  <c r="Y139" i="1"/>
  <c r="AC139" i="1"/>
  <c r="B139" i="1"/>
  <c r="U139" i="1"/>
  <c r="C139" i="1"/>
  <c r="D139" i="1"/>
  <c r="E139" i="1"/>
  <c r="F139" i="1"/>
  <c r="N138" i="1"/>
  <c r="X138" i="1"/>
  <c r="T139" i="1"/>
  <c r="L139" i="1"/>
  <c r="H139" i="1"/>
  <c r="I139" i="1"/>
  <c r="J139" i="1"/>
  <c r="K139" i="1"/>
  <c r="Q139" i="1"/>
  <c r="Y140" i="1"/>
  <c r="AC140" i="1"/>
  <c r="B140" i="1"/>
  <c r="U140" i="1"/>
  <c r="C140" i="1"/>
  <c r="D140" i="1"/>
  <c r="E140" i="1"/>
  <c r="F140" i="1"/>
  <c r="N139" i="1"/>
  <c r="X139" i="1"/>
  <c r="T140" i="1"/>
  <c r="L140" i="1"/>
  <c r="H140" i="1"/>
  <c r="I140" i="1"/>
  <c r="J140" i="1"/>
  <c r="K140" i="1"/>
  <c r="Q140" i="1"/>
  <c r="Y141" i="1"/>
  <c r="AC141" i="1"/>
  <c r="B141" i="1"/>
  <c r="U141" i="1"/>
  <c r="C141" i="1"/>
  <c r="D141" i="1"/>
  <c r="E141" i="1"/>
  <c r="F141" i="1"/>
  <c r="N140" i="1"/>
  <c r="X140" i="1"/>
  <c r="T141" i="1"/>
  <c r="L141" i="1"/>
  <c r="H141" i="1"/>
  <c r="I141" i="1"/>
  <c r="J141" i="1"/>
  <c r="K141" i="1"/>
  <c r="Q141" i="1"/>
  <c r="Y142" i="1"/>
  <c r="AC142" i="1"/>
  <c r="B142" i="1"/>
  <c r="U142" i="1"/>
  <c r="C142" i="1"/>
  <c r="D142" i="1"/>
  <c r="E142" i="1"/>
  <c r="F142" i="1"/>
  <c r="N141" i="1"/>
  <c r="X141" i="1"/>
  <c r="T142" i="1"/>
  <c r="L142" i="1"/>
  <c r="H142" i="1"/>
  <c r="I142" i="1"/>
  <c r="J142" i="1"/>
  <c r="K142" i="1"/>
  <c r="Q142" i="1"/>
  <c r="Y143" i="1"/>
  <c r="AC143" i="1"/>
  <c r="B143" i="1"/>
  <c r="U143" i="1"/>
  <c r="C143" i="1"/>
  <c r="D143" i="1"/>
  <c r="E143" i="1"/>
  <c r="F143" i="1"/>
  <c r="N142" i="1"/>
  <c r="X142" i="1"/>
  <c r="T143" i="1"/>
  <c r="L143" i="1"/>
  <c r="H143" i="1"/>
  <c r="I143" i="1"/>
  <c r="J143" i="1"/>
  <c r="K143" i="1"/>
  <c r="Q143" i="1"/>
  <c r="Y144" i="1"/>
  <c r="AC144" i="1"/>
  <c r="B144" i="1"/>
  <c r="U144" i="1"/>
  <c r="C144" i="1"/>
  <c r="D144" i="1"/>
  <c r="E144" i="1"/>
  <c r="F144" i="1"/>
  <c r="N143" i="1"/>
  <c r="X143" i="1"/>
  <c r="T144" i="1"/>
  <c r="L144" i="1"/>
  <c r="H144" i="1"/>
  <c r="I144" i="1"/>
  <c r="J144" i="1"/>
  <c r="K144" i="1"/>
  <c r="Q144" i="1"/>
  <c r="Y145" i="1"/>
  <c r="AC145" i="1"/>
  <c r="B145" i="1"/>
  <c r="U145" i="1"/>
  <c r="C145" i="1"/>
  <c r="D145" i="1"/>
  <c r="E145" i="1"/>
  <c r="F145" i="1"/>
  <c r="N144" i="1"/>
  <c r="X144" i="1"/>
  <c r="T145" i="1"/>
  <c r="L145" i="1"/>
  <c r="H145" i="1"/>
  <c r="I145" i="1"/>
  <c r="J145" i="1"/>
  <c r="K145" i="1"/>
  <c r="Q145" i="1"/>
  <c r="Y146" i="1"/>
  <c r="AC146" i="1"/>
  <c r="B146" i="1"/>
  <c r="U146" i="1"/>
  <c r="C146" i="1"/>
  <c r="D146" i="1"/>
  <c r="E146" i="1"/>
  <c r="F146" i="1"/>
  <c r="N145" i="1"/>
  <c r="X145" i="1"/>
  <c r="T146" i="1"/>
  <c r="L146" i="1"/>
  <c r="H146" i="1"/>
  <c r="I146" i="1"/>
  <c r="J146" i="1"/>
  <c r="K146" i="1"/>
  <c r="Q146" i="1"/>
  <c r="Y147" i="1"/>
  <c r="AC147" i="1"/>
  <c r="B147" i="1"/>
  <c r="U147" i="1"/>
  <c r="C147" i="1"/>
  <c r="D147" i="1"/>
  <c r="E147" i="1"/>
  <c r="F147" i="1"/>
  <c r="N146" i="1"/>
  <c r="X146" i="1"/>
  <c r="T147" i="1"/>
  <c r="L147" i="1"/>
  <c r="H147" i="1"/>
  <c r="I147" i="1"/>
  <c r="J147" i="1"/>
  <c r="K147" i="1"/>
  <c r="Q147" i="1"/>
  <c r="Y148" i="1"/>
  <c r="AC148" i="1"/>
  <c r="B148" i="1"/>
  <c r="U148" i="1"/>
  <c r="C148" i="1"/>
  <c r="D148" i="1"/>
  <c r="E148" i="1"/>
  <c r="F148" i="1"/>
  <c r="N147" i="1"/>
  <c r="X147" i="1"/>
  <c r="T148" i="1"/>
  <c r="L148" i="1"/>
  <c r="H148" i="1"/>
  <c r="I148" i="1"/>
  <c r="J148" i="1"/>
  <c r="K148" i="1"/>
  <c r="Q148" i="1"/>
  <c r="Y149" i="1"/>
  <c r="AC149" i="1"/>
  <c r="B149" i="1"/>
  <c r="U149" i="1"/>
  <c r="C149" i="1"/>
  <c r="D149" i="1"/>
  <c r="E149" i="1"/>
  <c r="F149" i="1"/>
  <c r="N148" i="1"/>
  <c r="X148" i="1"/>
  <c r="T149" i="1"/>
  <c r="L149" i="1"/>
  <c r="H149" i="1"/>
  <c r="I149" i="1"/>
  <c r="J149" i="1"/>
  <c r="K149" i="1"/>
  <c r="Q149" i="1"/>
  <c r="Y150" i="1"/>
  <c r="AC150" i="1"/>
  <c r="B150" i="1"/>
  <c r="U150" i="1"/>
  <c r="C150" i="1"/>
  <c r="D150" i="1"/>
  <c r="E150" i="1"/>
  <c r="F150" i="1"/>
  <c r="N149" i="1"/>
  <c r="X149" i="1"/>
  <c r="T150" i="1"/>
  <c r="L150" i="1"/>
  <c r="H150" i="1"/>
  <c r="I150" i="1"/>
  <c r="J150" i="1"/>
  <c r="K150" i="1"/>
  <c r="Q150" i="1"/>
  <c r="Y151" i="1"/>
  <c r="AC151" i="1"/>
  <c r="B151" i="1"/>
  <c r="U151" i="1"/>
  <c r="C151" i="1"/>
  <c r="D151" i="1"/>
  <c r="E151" i="1"/>
  <c r="F151" i="1"/>
  <c r="N150" i="1"/>
  <c r="X150" i="1"/>
  <c r="T151" i="1"/>
  <c r="L151" i="1"/>
  <c r="H151" i="1"/>
  <c r="I151" i="1"/>
  <c r="J151" i="1"/>
  <c r="K151" i="1"/>
  <c r="Q151" i="1"/>
  <c r="Y152" i="1"/>
  <c r="AC152" i="1"/>
  <c r="B152" i="1"/>
  <c r="U152" i="1"/>
  <c r="C152" i="1"/>
  <c r="D152" i="1"/>
  <c r="E152" i="1"/>
  <c r="F152" i="1"/>
  <c r="N151" i="1"/>
  <c r="X151" i="1"/>
  <c r="T152" i="1"/>
  <c r="L152" i="1"/>
  <c r="H152" i="1"/>
  <c r="I152" i="1"/>
  <c r="J152" i="1"/>
  <c r="K152" i="1"/>
  <c r="Q152" i="1"/>
  <c r="Y153" i="1"/>
  <c r="AC153" i="1"/>
  <c r="B153" i="1"/>
  <c r="U153" i="1"/>
  <c r="C153" i="1"/>
  <c r="D153" i="1"/>
  <c r="E153" i="1"/>
  <c r="F153" i="1"/>
  <c r="N152" i="1"/>
  <c r="X152" i="1"/>
  <c r="T153" i="1"/>
  <c r="L153" i="1"/>
  <c r="H153" i="1"/>
  <c r="I153" i="1"/>
  <c r="J153" i="1"/>
  <c r="K153" i="1"/>
  <c r="Q153" i="1"/>
  <c r="Y154" i="1"/>
  <c r="AC154" i="1"/>
  <c r="B154" i="1"/>
  <c r="U154" i="1"/>
  <c r="C154" i="1"/>
  <c r="D154" i="1"/>
  <c r="E154" i="1"/>
  <c r="F154" i="1"/>
  <c r="N153" i="1"/>
  <c r="X153" i="1"/>
  <c r="T154" i="1"/>
  <c r="L154" i="1"/>
  <c r="H154" i="1"/>
  <c r="I154" i="1"/>
  <c r="J154" i="1"/>
  <c r="K154" i="1"/>
  <c r="Q154" i="1"/>
  <c r="Y155" i="1"/>
  <c r="AC155" i="1"/>
  <c r="B155" i="1"/>
  <c r="U155" i="1"/>
  <c r="C155" i="1"/>
  <c r="D155" i="1"/>
  <c r="E155" i="1"/>
  <c r="F155" i="1"/>
  <c r="N154" i="1"/>
  <c r="X154" i="1"/>
  <c r="T155" i="1"/>
  <c r="L155" i="1"/>
  <c r="H155" i="1"/>
  <c r="I155" i="1"/>
  <c r="J155" i="1"/>
  <c r="K155" i="1"/>
  <c r="Q155" i="1"/>
  <c r="Y156" i="1"/>
  <c r="AC156" i="1"/>
  <c r="B156" i="1"/>
  <c r="U156" i="1"/>
  <c r="C156" i="1"/>
  <c r="D156" i="1"/>
  <c r="E156" i="1"/>
  <c r="F156" i="1"/>
  <c r="N155" i="1"/>
  <c r="X155" i="1"/>
  <c r="T156" i="1"/>
  <c r="L156" i="1"/>
  <c r="H156" i="1"/>
  <c r="I156" i="1"/>
  <c r="J156" i="1"/>
  <c r="K156" i="1"/>
  <c r="Q156" i="1"/>
  <c r="Y157" i="1"/>
  <c r="AC157" i="1"/>
  <c r="B157" i="1"/>
  <c r="U157" i="1"/>
  <c r="C157" i="1"/>
  <c r="D157" i="1"/>
  <c r="E157" i="1"/>
  <c r="F157" i="1"/>
  <c r="N156" i="1"/>
  <c r="X156" i="1"/>
  <c r="T157" i="1"/>
  <c r="L157" i="1"/>
  <c r="H157" i="1"/>
  <c r="I157" i="1"/>
  <c r="J157" i="1"/>
  <c r="K157" i="1"/>
  <c r="Q157" i="1"/>
  <c r="Y158" i="1"/>
  <c r="AC158" i="1"/>
  <c r="B158" i="1"/>
  <c r="U158" i="1"/>
  <c r="C158" i="1"/>
  <c r="D158" i="1"/>
  <c r="E158" i="1"/>
  <c r="F158" i="1"/>
  <c r="N157" i="1"/>
  <c r="X157" i="1"/>
  <c r="T158" i="1"/>
  <c r="L158" i="1"/>
  <c r="H158" i="1"/>
  <c r="I158" i="1"/>
  <c r="J158" i="1"/>
  <c r="K158" i="1"/>
  <c r="Q158" i="1"/>
  <c r="Y159" i="1"/>
  <c r="AC159" i="1"/>
  <c r="B159" i="1"/>
  <c r="U159" i="1"/>
  <c r="C159" i="1"/>
  <c r="D159" i="1"/>
  <c r="E159" i="1"/>
  <c r="F159" i="1"/>
  <c r="N158" i="1"/>
  <c r="X158" i="1"/>
  <c r="T159" i="1"/>
  <c r="L159" i="1"/>
  <c r="H159" i="1"/>
  <c r="I159" i="1"/>
  <c r="J159" i="1"/>
  <c r="K159" i="1"/>
  <c r="Q159" i="1"/>
  <c r="Y160" i="1"/>
  <c r="AC160" i="1"/>
  <c r="B160" i="1"/>
  <c r="U160" i="1"/>
  <c r="C160" i="1"/>
  <c r="D160" i="1"/>
  <c r="E160" i="1"/>
  <c r="F160" i="1"/>
  <c r="N159" i="1"/>
  <c r="X159" i="1"/>
  <c r="T160" i="1"/>
  <c r="L160" i="1"/>
  <c r="H160" i="1"/>
  <c r="I160" i="1"/>
  <c r="J160" i="1"/>
  <c r="K160" i="1"/>
  <c r="Q160" i="1"/>
  <c r="Y161" i="1"/>
  <c r="AC161" i="1"/>
  <c r="B161" i="1"/>
  <c r="U161" i="1"/>
  <c r="C161" i="1"/>
  <c r="D161" i="1"/>
  <c r="E161" i="1"/>
  <c r="F161" i="1"/>
  <c r="N160" i="1"/>
  <c r="X160" i="1"/>
  <c r="T161" i="1"/>
  <c r="L161" i="1"/>
  <c r="H161" i="1"/>
  <c r="I161" i="1"/>
  <c r="J161" i="1"/>
  <c r="K161" i="1"/>
  <c r="Q161" i="1"/>
  <c r="Y162" i="1"/>
  <c r="AC162" i="1"/>
  <c r="B162" i="1"/>
  <c r="U162" i="1"/>
  <c r="C162" i="1"/>
  <c r="D162" i="1"/>
  <c r="E162" i="1"/>
  <c r="F162" i="1"/>
  <c r="N161" i="1"/>
  <c r="X161" i="1"/>
  <c r="T162" i="1"/>
  <c r="L162" i="1"/>
  <c r="H162" i="1"/>
  <c r="I162" i="1"/>
  <c r="J162" i="1"/>
  <c r="K162" i="1"/>
  <c r="Q162" i="1"/>
  <c r="Y163" i="1"/>
  <c r="AC163" i="1"/>
  <c r="B163" i="1"/>
  <c r="U163" i="1"/>
  <c r="C163" i="1"/>
  <c r="D163" i="1"/>
  <c r="E163" i="1"/>
  <c r="F163" i="1"/>
  <c r="N162" i="1"/>
  <c r="X162" i="1"/>
  <c r="T163" i="1"/>
  <c r="L163" i="1"/>
  <c r="H163" i="1"/>
  <c r="I163" i="1"/>
  <c r="J163" i="1"/>
  <c r="K163" i="1"/>
  <c r="Q163" i="1"/>
  <c r="Y164" i="1"/>
  <c r="AC164" i="1"/>
  <c r="B164" i="1"/>
  <c r="U164" i="1"/>
  <c r="C164" i="1"/>
  <c r="D164" i="1"/>
  <c r="E164" i="1"/>
  <c r="F164" i="1"/>
  <c r="N163" i="1"/>
  <c r="X163" i="1"/>
  <c r="T164" i="1"/>
  <c r="L164" i="1"/>
  <c r="H164" i="1"/>
  <c r="I164" i="1"/>
  <c r="J164" i="1"/>
  <c r="K164" i="1"/>
  <c r="Q164" i="1"/>
  <c r="Y165" i="1"/>
  <c r="AC165" i="1"/>
  <c r="B165" i="1"/>
  <c r="U165" i="1"/>
  <c r="C165" i="1"/>
  <c r="D165" i="1"/>
  <c r="E165" i="1"/>
  <c r="F165" i="1"/>
  <c r="N164" i="1"/>
  <c r="X164" i="1"/>
  <c r="T165" i="1"/>
  <c r="L165" i="1"/>
  <c r="H165" i="1"/>
  <c r="I165" i="1"/>
  <c r="J165" i="1"/>
  <c r="K165" i="1"/>
  <c r="Q165" i="1"/>
  <c r="Y166" i="1"/>
  <c r="AC166" i="1"/>
  <c r="B166" i="1"/>
  <c r="U166" i="1"/>
  <c r="C166" i="1"/>
  <c r="D166" i="1"/>
  <c r="E166" i="1"/>
  <c r="F166" i="1"/>
  <c r="N165" i="1"/>
  <c r="X165" i="1"/>
  <c r="T166" i="1"/>
  <c r="L166" i="1"/>
  <c r="H166" i="1"/>
  <c r="I166" i="1"/>
  <c r="J166" i="1"/>
  <c r="K166" i="1"/>
  <c r="Q166" i="1"/>
  <c r="Y167" i="1"/>
  <c r="AC167" i="1"/>
  <c r="B167" i="1"/>
  <c r="U167" i="1"/>
  <c r="C167" i="1"/>
  <c r="D167" i="1"/>
  <c r="E167" i="1"/>
  <c r="F167" i="1"/>
  <c r="N166" i="1"/>
  <c r="X166" i="1"/>
  <c r="T167" i="1"/>
  <c r="L167" i="1"/>
  <c r="H167" i="1"/>
  <c r="I167" i="1"/>
  <c r="J167" i="1"/>
  <c r="K167" i="1"/>
  <c r="Q167" i="1"/>
  <c r="Y168" i="1"/>
  <c r="AC168" i="1"/>
  <c r="B168" i="1"/>
  <c r="U168" i="1"/>
  <c r="C168" i="1"/>
  <c r="D168" i="1"/>
  <c r="E168" i="1"/>
  <c r="F168" i="1"/>
  <c r="N167" i="1"/>
  <c r="X167" i="1"/>
  <c r="T168" i="1"/>
  <c r="L168" i="1"/>
  <c r="H168" i="1"/>
  <c r="I168" i="1"/>
  <c r="J168" i="1"/>
  <c r="K168" i="1"/>
  <c r="Q168" i="1"/>
  <c r="Y169" i="1"/>
  <c r="AC169" i="1"/>
  <c r="B169" i="1"/>
  <c r="U169" i="1"/>
  <c r="C169" i="1"/>
  <c r="D169" i="1"/>
  <c r="E169" i="1"/>
  <c r="F169" i="1"/>
  <c r="N168" i="1"/>
  <c r="X168" i="1"/>
  <c r="T169" i="1"/>
  <c r="L169" i="1"/>
  <c r="H169" i="1"/>
  <c r="I169" i="1"/>
  <c r="J169" i="1"/>
  <c r="K169" i="1"/>
  <c r="Q169" i="1"/>
  <c r="Y170" i="1"/>
  <c r="AC170" i="1"/>
  <c r="B170" i="1"/>
  <c r="U170" i="1"/>
  <c r="C170" i="1"/>
  <c r="D170" i="1"/>
  <c r="E170" i="1"/>
  <c r="F170" i="1"/>
  <c r="N169" i="1"/>
  <c r="X169" i="1"/>
  <c r="T170" i="1"/>
  <c r="L170" i="1"/>
  <c r="H170" i="1"/>
  <c r="I170" i="1"/>
  <c r="J170" i="1"/>
  <c r="K170" i="1"/>
  <c r="Q170" i="1"/>
  <c r="Y171" i="1"/>
  <c r="AC171" i="1"/>
  <c r="B171" i="1"/>
  <c r="U171" i="1"/>
  <c r="C171" i="1"/>
  <c r="D171" i="1"/>
  <c r="E171" i="1"/>
  <c r="F171" i="1"/>
  <c r="N170" i="1"/>
  <c r="X170" i="1"/>
  <c r="T171" i="1"/>
  <c r="L171" i="1"/>
  <c r="H171" i="1"/>
  <c r="I171" i="1"/>
  <c r="J171" i="1"/>
  <c r="K171" i="1"/>
  <c r="Q171" i="1"/>
  <c r="Y172" i="1"/>
  <c r="AC172" i="1"/>
  <c r="B172" i="1"/>
  <c r="U172" i="1"/>
  <c r="C172" i="1"/>
  <c r="D172" i="1"/>
  <c r="E172" i="1"/>
  <c r="F172" i="1"/>
  <c r="N171" i="1"/>
  <c r="X171" i="1"/>
  <c r="T172" i="1"/>
  <c r="L172" i="1"/>
  <c r="H172" i="1"/>
  <c r="I172" i="1"/>
  <c r="J172" i="1"/>
  <c r="K172" i="1"/>
  <c r="Q172" i="1"/>
  <c r="Y173" i="1"/>
  <c r="AC173" i="1"/>
  <c r="B173" i="1"/>
  <c r="U173" i="1"/>
  <c r="C173" i="1"/>
  <c r="D173" i="1"/>
  <c r="E173" i="1"/>
  <c r="F173" i="1"/>
  <c r="N172" i="1"/>
  <c r="X172" i="1"/>
  <c r="T173" i="1"/>
  <c r="L173" i="1"/>
  <c r="H173" i="1"/>
  <c r="I173" i="1"/>
  <c r="J173" i="1"/>
  <c r="K173" i="1"/>
  <c r="Q173" i="1"/>
  <c r="Y174" i="1"/>
  <c r="AC174" i="1"/>
  <c r="B174" i="1"/>
  <c r="U174" i="1"/>
  <c r="C174" i="1"/>
  <c r="D174" i="1"/>
  <c r="E174" i="1"/>
  <c r="F174" i="1"/>
  <c r="N173" i="1"/>
  <c r="X173" i="1"/>
  <c r="T174" i="1"/>
  <c r="L174" i="1"/>
  <c r="H174" i="1"/>
  <c r="I174" i="1"/>
  <c r="J174" i="1"/>
  <c r="K174" i="1"/>
  <c r="Q174" i="1"/>
  <c r="Y175" i="1"/>
  <c r="AC175" i="1"/>
  <c r="B175" i="1"/>
  <c r="U175" i="1"/>
  <c r="C175" i="1"/>
  <c r="D175" i="1"/>
  <c r="E175" i="1"/>
  <c r="F175" i="1"/>
  <c r="N174" i="1"/>
  <c r="X174" i="1"/>
  <c r="T175" i="1"/>
  <c r="L175" i="1"/>
  <c r="H175" i="1"/>
  <c r="I175" i="1"/>
  <c r="J175" i="1"/>
  <c r="K175" i="1"/>
  <c r="Q175" i="1"/>
  <c r="Y176" i="1"/>
  <c r="AC176" i="1"/>
  <c r="B176" i="1"/>
  <c r="U176" i="1"/>
  <c r="C176" i="1"/>
  <c r="D176" i="1"/>
  <c r="E176" i="1"/>
  <c r="F176" i="1"/>
  <c r="N175" i="1"/>
  <c r="X175" i="1"/>
  <c r="T176" i="1"/>
  <c r="L176" i="1"/>
  <c r="H176" i="1"/>
  <c r="I176" i="1"/>
  <c r="J176" i="1"/>
  <c r="K176" i="1"/>
  <c r="Q176" i="1"/>
  <c r="Y177" i="1"/>
  <c r="AC177" i="1"/>
  <c r="B177" i="1"/>
  <c r="U177" i="1"/>
  <c r="C177" i="1"/>
  <c r="D177" i="1"/>
  <c r="E177" i="1"/>
  <c r="F177" i="1"/>
  <c r="N176" i="1"/>
  <c r="X176" i="1"/>
  <c r="T177" i="1"/>
  <c r="L177" i="1"/>
  <c r="H177" i="1"/>
  <c r="I177" i="1"/>
  <c r="J177" i="1"/>
  <c r="K177" i="1"/>
  <c r="Q177" i="1"/>
  <c r="Y178" i="1"/>
  <c r="AC178" i="1"/>
  <c r="B178" i="1"/>
  <c r="U178" i="1"/>
  <c r="C178" i="1"/>
  <c r="D178" i="1"/>
  <c r="E178" i="1"/>
  <c r="F178" i="1"/>
  <c r="N177" i="1"/>
  <c r="X177" i="1"/>
  <c r="T178" i="1"/>
  <c r="L178" i="1"/>
  <c r="H178" i="1"/>
  <c r="I178" i="1"/>
  <c r="J178" i="1"/>
  <c r="K178" i="1"/>
  <c r="Q178" i="1"/>
  <c r="Y179" i="1"/>
  <c r="AC179" i="1"/>
  <c r="B179" i="1"/>
  <c r="U179" i="1"/>
  <c r="C179" i="1"/>
  <c r="D179" i="1"/>
  <c r="E179" i="1"/>
  <c r="F179" i="1"/>
  <c r="N178" i="1"/>
  <c r="X178" i="1"/>
  <c r="T179" i="1"/>
  <c r="L179" i="1"/>
  <c r="H179" i="1"/>
  <c r="I179" i="1"/>
  <c r="J179" i="1"/>
  <c r="K179" i="1"/>
  <c r="Q179" i="1"/>
  <c r="Y180" i="1"/>
  <c r="AC180" i="1"/>
  <c r="B180" i="1"/>
  <c r="U180" i="1"/>
  <c r="C180" i="1"/>
  <c r="D180" i="1"/>
  <c r="E180" i="1"/>
  <c r="F180" i="1"/>
  <c r="N179" i="1"/>
  <c r="X179" i="1"/>
  <c r="T180" i="1"/>
  <c r="L180" i="1"/>
  <c r="H180" i="1"/>
  <c r="I180" i="1"/>
  <c r="J180" i="1"/>
  <c r="K180" i="1"/>
  <c r="Q180" i="1"/>
  <c r="Y181" i="1"/>
  <c r="AC181" i="1"/>
  <c r="B181" i="1"/>
  <c r="U181" i="1"/>
  <c r="C181" i="1"/>
  <c r="D181" i="1"/>
  <c r="E181" i="1"/>
  <c r="F181" i="1"/>
  <c r="N180" i="1"/>
  <c r="X180" i="1"/>
  <c r="T181" i="1"/>
  <c r="L181" i="1"/>
  <c r="H181" i="1"/>
  <c r="I181" i="1"/>
  <c r="J181" i="1"/>
  <c r="K181" i="1"/>
  <c r="Q181" i="1"/>
  <c r="Y182" i="1"/>
  <c r="AC182" i="1"/>
  <c r="B182" i="1"/>
  <c r="U182" i="1"/>
  <c r="C182" i="1"/>
  <c r="D182" i="1"/>
  <c r="E182" i="1"/>
  <c r="F182" i="1"/>
  <c r="N181" i="1"/>
  <c r="X181" i="1"/>
  <c r="T182" i="1"/>
  <c r="L182" i="1"/>
  <c r="H182" i="1"/>
  <c r="I182" i="1"/>
  <c r="J182" i="1"/>
  <c r="K182" i="1"/>
  <c r="Q182" i="1"/>
  <c r="Y183" i="1"/>
  <c r="AC183" i="1"/>
  <c r="B183" i="1"/>
  <c r="U183" i="1"/>
  <c r="C183" i="1"/>
  <c r="D183" i="1"/>
  <c r="E183" i="1"/>
  <c r="F183" i="1"/>
  <c r="N182" i="1"/>
  <c r="X182" i="1"/>
  <c r="T183" i="1"/>
  <c r="L183" i="1"/>
  <c r="H183" i="1"/>
  <c r="I183" i="1"/>
  <c r="J183" i="1"/>
  <c r="K183" i="1"/>
  <c r="Q183" i="1"/>
  <c r="Y184" i="1"/>
  <c r="AC184" i="1"/>
  <c r="B184" i="1"/>
  <c r="U184" i="1"/>
  <c r="C184" i="1"/>
  <c r="D184" i="1"/>
  <c r="E184" i="1"/>
  <c r="F184" i="1"/>
  <c r="N183" i="1"/>
  <c r="X183" i="1"/>
  <c r="T184" i="1"/>
  <c r="L184" i="1"/>
  <c r="H184" i="1"/>
  <c r="I184" i="1"/>
  <c r="J184" i="1"/>
  <c r="K184" i="1"/>
  <c r="Q184" i="1"/>
  <c r="Y185" i="1"/>
  <c r="AC185" i="1"/>
  <c r="B185" i="1"/>
  <c r="U185" i="1"/>
  <c r="C185" i="1"/>
  <c r="D185" i="1"/>
  <c r="E185" i="1"/>
  <c r="F185" i="1"/>
  <c r="N184" i="1"/>
  <c r="X184" i="1"/>
  <c r="T185" i="1"/>
  <c r="L185" i="1"/>
  <c r="H185" i="1"/>
  <c r="I185" i="1"/>
  <c r="J185" i="1"/>
  <c r="K185" i="1"/>
  <c r="Q185" i="1"/>
  <c r="Y186" i="1"/>
  <c r="AC186" i="1"/>
  <c r="B186" i="1"/>
  <c r="U186" i="1"/>
  <c r="C186" i="1"/>
  <c r="D186" i="1"/>
  <c r="E186" i="1"/>
  <c r="F186" i="1"/>
  <c r="N185" i="1"/>
  <c r="X185" i="1"/>
  <c r="T186" i="1"/>
  <c r="L186" i="1"/>
  <c r="H186" i="1"/>
  <c r="I186" i="1"/>
  <c r="J186" i="1"/>
  <c r="K186" i="1"/>
  <c r="Q186" i="1"/>
  <c r="Y187" i="1"/>
  <c r="AC187" i="1"/>
  <c r="B187" i="1"/>
  <c r="U187" i="1"/>
  <c r="C187" i="1"/>
  <c r="D187" i="1"/>
  <c r="E187" i="1"/>
  <c r="F187" i="1"/>
  <c r="N186" i="1"/>
  <c r="X186" i="1"/>
  <c r="T187" i="1"/>
  <c r="L187" i="1"/>
  <c r="H187" i="1"/>
  <c r="I187" i="1"/>
  <c r="J187" i="1"/>
  <c r="K187" i="1"/>
  <c r="Q187" i="1"/>
  <c r="Y188" i="1"/>
  <c r="AC188" i="1"/>
  <c r="B188" i="1"/>
  <c r="U188" i="1"/>
  <c r="C188" i="1"/>
  <c r="D188" i="1"/>
  <c r="E188" i="1"/>
  <c r="F188" i="1"/>
  <c r="N187" i="1"/>
  <c r="X187" i="1"/>
  <c r="T188" i="1"/>
  <c r="L188" i="1"/>
  <c r="H188" i="1"/>
  <c r="I188" i="1"/>
  <c r="J188" i="1"/>
  <c r="K188" i="1"/>
  <c r="Q188" i="1"/>
  <c r="Y189" i="1"/>
  <c r="AC189" i="1"/>
  <c r="B189" i="1"/>
  <c r="U189" i="1"/>
  <c r="C189" i="1"/>
  <c r="D189" i="1"/>
  <c r="E189" i="1"/>
  <c r="F189" i="1"/>
  <c r="N188" i="1"/>
  <c r="X188" i="1"/>
  <c r="T189" i="1"/>
  <c r="L189" i="1"/>
  <c r="H189" i="1"/>
  <c r="I189" i="1"/>
  <c r="J189" i="1"/>
  <c r="K189" i="1"/>
  <c r="Q189" i="1"/>
  <c r="Y190" i="1"/>
  <c r="AC190" i="1"/>
  <c r="B190" i="1"/>
  <c r="U190" i="1"/>
  <c r="C190" i="1"/>
  <c r="D190" i="1"/>
  <c r="E190" i="1"/>
  <c r="F190" i="1"/>
  <c r="N189" i="1"/>
  <c r="X189" i="1"/>
  <c r="T190" i="1"/>
  <c r="L190" i="1"/>
  <c r="H190" i="1"/>
  <c r="I190" i="1"/>
  <c r="J190" i="1"/>
  <c r="K190" i="1"/>
  <c r="Q190" i="1"/>
  <c r="Y191" i="1"/>
  <c r="AC191" i="1"/>
  <c r="B191" i="1"/>
  <c r="U191" i="1"/>
  <c r="C191" i="1"/>
  <c r="D191" i="1"/>
  <c r="E191" i="1"/>
  <c r="F191" i="1"/>
  <c r="N190" i="1"/>
  <c r="X190" i="1"/>
  <c r="T191" i="1"/>
  <c r="L191" i="1"/>
  <c r="H191" i="1"/>
  <c r="I191" i="1"/>
  <c r="J191" i="1"/>
  <c r="K191" i="1"/>
  <c r="Q191" i="1"/>
  <c r="Y192" i="1"/>
  <c r="AC192" i="1"/>
  <c r="B192" i="1"/>
  <c r="U192" i="1"/>
  <c r="C192" i="1"/>
  <c r="D192" i="1"/>
  <c r="E192" i="1"/>
  <c r="F192" i="1"/>
  <c r="N191" i="1"/>
  <c r="X191" i="1"/>
  <c r="T192" i="1"/>
  <c r="L192" i="1"/>
  <c r="H192" i="1"/>
  <c r="I192" i="1"/>
  <c r="J192" i="1"/>
  <c r="K192" i="1"/>
  <c r="Q192" i="1"/>
  <c r="Y193" i="1"/>
  <c r="AC193" i="1"/>
  <c r="B193" i="1"/>
  <c r="U193" i="1"/>
  <c r="C193" i="1"/>
  <c r="D193" i="1"/>
  <c r="E193" i="1"/>
  <c r="F193" i="1"/>
  <c r="N192" i="1"/>
  <c r="X192" i="1"/>
  <c r="T193" i="1"/>
  <c r="L193" i="1"/>
  <c r="H193" i="1"/>
  <c r="I193" i="1"/>
  <c r="J193" i="1"/>
  <c r="K193" i="1"/>
  <c r="Q193" i="1"/>
  <c r="Y194" i="1"/>
  <c r="AC194" i="1"/>
  <c r="B194" i="1"/>
  <c r="U194" i="1"/>
  <c r="C194" i="1"/>
  <c r="D194" i="1"/>
  <c r="E194" i="1"/>
  <c r="F194" i="1"/>
  <c r="N193" i="1"/>
  <c r="X193" i="1"/>
  <c r="T194" i="1"/>
  <c r="L194" i="1"/>
  <c r="H194" i="1"/>
  <c r="I194" i="1"/>
  <c r="J194" i="1"/>
  <c r="K194" i="1"/>
  <c r="Q194" i="1"/>
  <c r="Y195" i="1"/>
  <c r="AC195" i="1"/>
  <c r="B195" i="1"/>
  <c r="U195" i="1"/>
  <c r="C195" i="1"/>
  <c r="D195" i="1"/>
  <c r="E195" i="1"/>
  <c r="F195" i="1"/>
  <c r="N194" i="1"/>
  <c r="X194" i="1"/>
  <c r="T195" i="1"/>
  <c r="L195" i="1"/>
  <c r="H195" i="1"/>
  <c r="I195" i="1"/>
  <c r="J195" i="1"/>
  <c r="K195" i="1"/>
  <c r="Q195" i="1"/>
  <c r="Y196" i="1"/>
  <c r="AC196" i="1"/>
  <c r="B196" i="1"/>
  <c r="U196" i="1"/>
  <c r="C196" i="1"/>
  <c r="D196" i="1"/>
  <c r="E196" i="1"/>
  <c r="F196" i="1"/>
  <c r="N195" i="1"/>
  <c r="X195" i="1"/>
  <c r="T196" i="1"/>
  <c r="L196" i="1"/>
  <c r="H196" i="1"/>
  <c r="I196" i="1"/>
  <c r="J196" i="1"/>
  <c r="K196" i="1"/>
  <c r="Q196" i="1"/>
  <c r="Y197" i="1"/>
  <c r="AC197" i="1"/>
  <c r="B197" i="1"/>
  <c r="U197" i="1"/>
  <c r="C197" i="1"/>
  <c r="D197" i="1"/>
  <c r="E197" i="1"/>
  <c r="F197" i="1"/>
  <c r="N196" i="1"/>
  <c r="X196" i="1"/>
  <c r="T197" i="1"/>
  <c r="L197" i="1"/>
  <c r="H197" i="1"/>
  <c r="I197" i="1"/>
  <c r="J197" i="1"/>
  <c r="K197" i="1"/>
  <c r="Q197" i="1"/>
  <c r="Y198" i="1"/>
  <c r="AC198" i="1"/>
  <c r="B198" i="1"/>
  <c r="U198" i="1"/>
  <c r="C198" i="1"/>
  <c r="D198" i="1"/>
  <c r="E198" i="1"/>
  <c r="F198" i="1"/>
  <c r="N197" i="1"/>
  <c r="X197" i="1"/>
  <c r="T198" i="1"/>
  <c r="L198" i="1"/>
  <c r="H198" i="1"/>
  <c r="I198" i="1"/>
  <c r="J198" i="1"/>
  <c r="K198" i="1"/>
  <c r="Q198" i="1"/>
  <c r="Y199" i="1"/>
  <c r="AC199" i="1"/>
  <c r="B199" i="1"/>
  <c r="U199" i="1"/>
  <c r="C199" i="1"/>
  <c r="D199" i="1"/>
  <c r="E199" i="1"/>
  <c r="F199" i="1"/>
  <c r="N198" i="1"/>
  <c r="X198" i="1"/>
  <c r="T199" i="1"/>
  <c r="L199" i="1"/>
  <c r="H199" i="1"/>
  <c r="I199" i="1"/>
  <c r="J199" i="1"/>
  <c r="K199" i="1"/>
  <c r="Q199" i="1"/>
  <c r="Y200" i="1"/>
  <c r="AC200" i="1"/>
  <c r="B200" i="1"/>
  <c r="U200" i="1"/>
  <c r="C200" i="1"/>
  <c r="D200" i="1"/>
  <c r="E200" i="1"/>
  <c r="F200" i="1"/>
  <c r="N199" i="1"/>
  <c r="X199" i="1"/>
  <c r="T200" i="1"/>
  <c r="L200" i="1"/>
  <c r="H200" i="1"/>
  <c r="I200" i="1"/>
  <c r="J200" i="1"/>
  <c r="K200" i="1"/>
  <c r="Q200" i="1"/>
  <c r="Y201" i="1"/>
  <c r="AC201" i="1"/>
  <c r="B201" i="1"/>
  <c r="U201" i="1"/>
  <c r="C201" i="1"/>
  <c r="D201" i="1"/>
  <c r="E201" i="1"/>
  <c r="F201" i="1"/>
  <c r="N200" i="1"/>
  <c r="X200" i="1"/>
  <c r="T201" i="1"/>
  <c r="L201" i="1"/>
  <c r="H201" i="1"/>
  <c r="I201" i="1"/>
  <c r="J201" i="1"/>
  <c r="K201" i="1"/>
  <c r="Q201" i="1"/>
  <c r="Y202" i="1"/>
  <c r="AC202" i="1"/>
  <c r="B202" i="1"/>
  <c r="U202" i="1"/>
  <c r="C202" i="1"/>
  <c r="D202" i="1"/>
  <c r="E202" i="1"/>
  <c r="F202" i="1"/>
  <c r="N201" i="1"/>
  <c r="X201" i="1"/>
  <c r="T202" i="1"/>
  <c r="L202" i="1"/>
  <c r="H202" i="1"/>
  <c r="I202" i="1"/>
  <c r="J202" i="1"/>
  <c r="K202" i="1"/>
  <c r="Q202" i="1"/>
  <c r="Y203" i="1"/>
  <c r="AC203" i="1"/>
  <c r="B203" i="1"/>
  <c r="U203" i="1"/>
  <c r="C203" i="1"/>
  <c r="D203" i="1"/>
  <c r="E203" i="1"/>
  <c r="F203" i="1"/>
  <c r="N202" i="1"/>
  <c r="X202" i="1"/>
  <c r="T203" i="1"/>
  <c r="L203" i="1"/>
  <c r="H203" i="1"/>
  <c r="I203" i="1"/>
  <c r="J203" i="1"/>
  <c r="K203" i="1"/>
  <c r="Q203" i="1"/>
  <c r="Y204" i="1"/>
  <c r="AC204" i="1"/>
  <c r="B204" i="1"/>
  <c r="U204" i="1"/>
  <c r="C204" i="1"/>
  <c r="D204" i="1"/>
  <c r="E204" i="1"/>
  <c r="F204" i="1"/>
  <c r="N203" i="1"/>
  <c r="X203" i="1"/>
  <c r="T204" i="1"/>
  <c r="L204" i="1"/>
  <c r="H204" i="1"/>
  <c r="I204" i="1"/>
  <c r="J204" i="1"/>
  <c r="K204" i="1"/>
  <c r="Q204" i="1"/>
  <c r="Y205" i="1"/>
  <c r="AC205" i="1"/>
  <c r="B205" i="1"/>
  <c r="U205" i="1"/>
  <c r="C205" i="1"/>
  <c r="D205" i="1"/>
  <c r="E205" i="1"/>
  <c r="F205" i="1"/>
  <c r="N204" i="1"/>
  <c r="X204" i="1"/>
  <c r="T205" i="1"/>
  <c r="L205" i="1"/>
  <c r="H205" i="1"/>
  <c r="I205" i="1"/>
  <c r="J205" i="1"/>
  <c r="K205" i="1"/>
  <c r="Q205" i="1"/>
  <c r="Y206" i="1"/>
  <c r="AC206" i="1"/>
  <c r="B206" i="1"/>
  <c r="U206" i="1"/>
  <c r="C206" i="1"/>
  <c r="D206" i="1"/>
  <c r="E206" i="1"/>
  <c r="F206" i="1"/>
  <c r="N205" i="1"/>
  <c r="X205" i="1"/>
  <c r="T206" i="1"/>
  <c r="L206" i="1"/>
  <c r="H206" i="1"/>
  <c r="I206" i="1"/>
  <c r="J206" i="1"/>
  <c r="K206" i="1"/>
  <c r="Q206" i="1"/>
  <c r="Y207" i="1"/>
  <c r="AC207" i="1"/>
  <c r="B207" i="1"/>
  <c r="U207" i="1"/>
  <c r="C207" i="1"/>
  <c r="D207" i="1"/>
  <c r="E207" i="1"/>
  <c r="F207" i="1"/>
  <c r="N206" i="1"/>
  <c r="X206" i="1"/>
  <c r="T207" i="1"/>
  <c r="L207" i="1"/>
  <c r="H207" i="1"/>
  <c r="I207" i="1"/>
  <c r="J207" i="1"/>
  <c r="K207" i="1"/>
  <c r="Q207" i="1"/>
  <c r="Y208" i="1"/>
  <c r="AC208" i="1"/>
  <c r="B208" i="1"/>
  <c r="U208" i="1"/>
  <c r="C208" i="1"/>
  <c r="D208" i="1"/>
  <c r="E208" i="1"/>
  <c r="F208" i="1"/>
  <c r="N207" i="1"/>
  <c r="X207" i="1"/>
  <c r="T208" i="1"/>
  <c r="L208" i="1"/>
  <c r="H208" i="1"/>
  <c r="I208" i="1"/>
  <c r="J208" i="1"/>
  <c r="K208" i="1"/>
  <c r="Q208" i="1"/>
  <c r="Y209" i="1"/>
  <c r="AC209" i="1"/>
  <c r="B209" i="1"/>
  <c r="U209" i="1"/>
  <c r="C209" i="1"/>
  <c r="D209" i="1"/>
  <c r="E209" i="1"/>
  <c r="F209" i="1"/>
  <c r="N208" i="1"/>
  <c r="X208" i="1"/>
  <c r="T209" i="1"/>
  <c r="L209" i="1"/>
  <c r="H209" i="1"/>
  <c r="I209" i="1"/>
  <c r="J209" i="1"/>
  <c r="K209" i="1"/>
  <c r="Q209" i="1"/>
  <c r="Y210" i="1"/>
  <c r="AC210" i="1"/>
  <c r="B210" i="1"/>
  <c r="U210" i="1"/>
  <c r="C210" i="1"/>
  <c r="D210" i="1"/>
  <c r="E210" i="1"/>
  <c r="F210" i="1"/>
  <c r="N209" i="1"/>
  <c r="X209" i="1"/>
  <c r="T210" i="1"/>
  <c r="L210" i="1"/>
  <c r="H210" i="1"/>
  <c r="I210" i="1"/>
  <c r="J210" i="1"/>
  <c r="K210" i="1"/>
  <c r="Q210" i="1"/>
  <c r="Y211" i="1"/>
  <c r="AC211" i="1"/>
  <c r="B211" i="1"/>
  <c r="U211" i="1"/>
  <c r="C211" i="1"/>
  <c r="D211" i="1"/>
  <c r="E211" i="1"/>
  <c r="F211" i="1"/>
  <c r="N210" i="1"/>
  <c r="X210" i="1"/>
  <c r="T211" i="1"/>
  <c r="L211" i="1"/>
  <c r="H211" i="1"/>
  <c r="I211" i="1"/>
  <c r="J211" i="1"/>
  <c r="K211" i="1"/>
  <c r="Q211" i="1"/>
  <c r="Y212" i="1"/>
  <c r="AC212" i="1"/>
  <c r="B212" i="1"/>
  <c r="U212" i="1"/>
  <c r="C212" i="1"/>
  <c r="D212" i="1"/>
  <c r="E212" i="1"/>
  <c r="F212" i="1"/>
  <c r="N211" i="1"/>
  <c r="X211" i="1"/>
  <c r="T212" i="1"/>
  <c r="L212" i="1"/>
  <c r="H212" i="1"/>
  <c r="I212" i="1"/>
  <c r="J212" i="1"/>
  <c r="K212" i="1"/>
  <c r="Q212" i="1"/>
  <c r="Y213" i="1"/>
  <c r="AC213" i="1"/>
  <c r="B213" i="1"/>
  <c r="U213" i="1"/>
  <c r="C213" i="1"/>
  <c r="D213" i="1"/>
  <c r="E213" i="1"/>
  <c r="F213" i="1"/>
  <c r="N212" i="1"/>
  <c r="X212" i="1"/>
  <c r="T213" i="1"/>
  <c r="L213" i="1"/>
  <c r="H213" i="1"/>
  <c r="I213" i="1"/>
  <c r="J213" i="1"/>
  <c r="K213" i="1"/>
  <c r="Q213" i="1"/>
  <c r="Y214" i="1"/>
  <c r="AC214" i="1"/>
  <c r="B214" i="1"/>
  <c r="U214" i="1"/>
  <c r="C214" i="1"/>
  <c r="D214" i="1"/>
  <c r="E214" i="1"/>
  <c r="F214" i="1"/>
  <c r="N213" i="1"/>
  <c r="X213" i="1"/>
  <c r="T214" i="1"/>
  <c r="L214" i="1"/>
  <c r="H214" i="1"/>
  <c r="I214" i="1"/>
  <c r="J214" i="1"/>
  <c r="K214" i="1"/>
  <c r="Q214" i="1"/>
  <c r="Y215" i="1"/>
  <c r="AC215" i="1"/>
  <c r="B215" i="1"/>
  <c r="U215" i="1"/>
  <c r="C215" i="1"/>
  <c r="D215" i="1"/>
  <c r="E215" i="1"/>
  <c r="F215" i="1"/>
  <c r="N214" i="1"/>
  <c r="X214" i="1"/>
  <c r="T215" i="1"/>
  <c r="L215" i="1"/>
  <c r="H215" i="1"/>
  <c r="I215" i="1"/>
  <c r="J215" i="1"/>
  <c r="K215" i="1"/>
  <c r="Q215" i="1"/>
  <c r="Y216" i="1"/>
  <c r="AC216" i="1"/>
  <c r="B216" i="1"/>
  <c r="U216" i="1"/>
  <c r="C216" i="1"/>
  <c r="D216" i="1"/>
  <c r="E216" i="1"/>
  <c r="F216" i="1"/>
  <c r="N215" i="1"/>
  <c r="X215" i="1"/>
  <c r="T216" i="1"/>
  <c r="L216" i="1"/>
  <c r="H216" i="1"/>
  <c r="I216" i="1"/>
  <c r="J216" i="1"/>
  <c r="K216" i="1"/>
  <c r="Q216" i="1"/>
  <c r="Y217" i="1"/>
  <c r="AC217" i="1"/>
  <c r="B217" i="1"/>
  <c r="U217" i="1"/>
  <c r="C217" i="1"/>
  <c r="D217" i="1"/>
  <c r="E217" i="1"/>
  <c r="F217" i="1"/>
  <c r="N216" i="1"/>
  <c r="X216" i="1"/>
  <c r="T217" i="1"/>
  <c r="L217" i="1"/>
  <c r="H217" i="1"/>
  <c r="I217" i="1"/>
  <c r="J217" i="1"/>
  <c r="K217" i="1"/>
  <c r="Q217" i="1"/>
  <c r="Y218" i="1"/>
  <c r="AC218" i="1"/>
  <c r="B218" i="1"/>
  <c r="U218" i="1"/>
  <c r="C218" i="1"/>
  <c r="D218" i="1"/>
  <c r="E218" i="1"/>
  <c r="F218" i="1"/>
  <c r="N217" i="1"/>
  <c r="X217" i="1"/>
  <c r="T218" i="1"/>
  <c r="L218" i="1"/>
  <c r="H218" i="1"/>
  <c r="I218" i="1"/>
  <c r="J218" i="1"/>
  <c r="K218" i="1"/>
  <c r="Q218" i="1"/>
  <c r="Y219" i="1"/>
  <c r="AC219" i="1"/>
  <c r="V120" i="1"/>
  <c r="R120" i="1"/>
  <c r="Z121" i="1"/>
  <c r="AD121" i="1"/>
  <c r="V121" i="1"/>
  <c r="R121" i="1"/>
  <c r="Z122" i="1"/>
  <c r="AD122" i="1"/>
  <c r="V122" i="1"/>
  <c r="R122" i="1"/>
  <c r="Z123" i="1"/>
  <c r="AD123" i="1"/>
  <c r="V123" i="1"/>
  <c r="R123" i="1"/>
  <c r="Z124" i="1"/>
  <c r="AD124" i="1"/>
  <c r="V124" i="1"/>
  <c r="R124" i="1"/>
  <c r="Z125" i="1"/>
  <c r="AD125" i="1"/>
  <c r="V125" i="1"/>
  <c r="R125" i="1"/>
  <c r="Z126" i="1"/>
  <c r="AD126" i="1"/>
  <c r="V126" i="1"/>
  <c r="R126" i="1"/>
  <c r="Z127" i="1"/>
  <c r="AD127" i="1"/>
  <c r="V127" i="1"/>
  <c r="R127" i="1"/>
  <c r="Z128" i="1"/>
  <c r="AD128" i="1"/>
  <c r="V128" i="1"/>
  <c r="R128" i="1"/>
  <c r="Z129" i="1"/>
  <c r="AD129" i="1"/>
  <c r="V129" i="1"/>
  <c r="R129" i="1"/>
  <c r="Z130" i="1"/>
  <c r="AD130" i="1"/>
  <c r="V130" i="1"/>
  <c r="R130" i="1"/>
  <c r="Z131" i="1"/>
  <c r="AD131" i="1"/>
  <c r="V131" i="1"/>
  <c r="R131" i="1"/>
  <c r="Z132" i="1"/>
  <c r="AD132" i="1"/>
  <c r="V132" i="1"/>
  <c r="R132" i="1"/>
  <c r="Z133" i="1"/>
  <c r="AD133" i="1"/>
  <c r="V133" i="1"/>
  <c r="R133" i="1"/>
  <c r="Z134" i="1"/>
  <c r="AD134" i="1"/>
  <c r="V134" i="1"/>
  <c r="R134" i="1"/>
  <c r="Z135" i="1"/>
  <c r="AD135" i="1"/>
  <c r="V135" i="1"/>
  <c r="R135" i="1"/>
  <c r="Z136" i="1"/>
  <c r="AD136" i="1"/>
  <c r="V136" i="1"/>
  <c r="R136" i="1"/>
  <c r="Z137" i="1"/>
  <c r="AD137" i="1"/>
  <c r="V137" i="1"/>
  <c r="R137" i="1"/>
  <c r="Z138" i="1"/>
  <c r="AD138" i="1"/>
  <c r="V138" i="1"/>
  <c r="R138" i="1"/>
  <c r="Z139" i="1"/>
  <c r="AD139" i="1"/>
  <c r="V139" i="1"/>
  <c r="R139" i="1"/>
  <c r="Z140" i="1"/>
  <c r="AD140" i="1"/>
  <c r="V140" i="1"/>
  <c r="R140" i="1"/>
  <c r="Z141" i="1"/>
  <c r="AD141" i="1"/>
  <c r="V141" i="1"/>
  <c r="R141" i="1"/>
  <c r="Z142" i="1"/>
  <c r="AD142" i="1"/>
  <c r="V142" i="1"/>
  <c r="R142" i="1"/>
  <c r="Z143" i="1"/>
  <c r="AD143" i="1"/>
  <c r="V143" i="1"/>
  <c r="R143" i="1"/>
  <c r="Z144" i="1"/>
  <c r="AD144" i="1"/>
  <c r="V144" i="1"/>
  <c r="R144" i="1"/>
  <c r="Z145" i="1"/>
  <c r="AD145" i="1"/>
  <c r="V145" i="1"/>
  <c r="R145" i="1"/>
  <c r="Z146" i="1"/>
  <c r="AD146" i="1"/>
  <c r="V146" i="1"/>
  <c r="R146" i="1"/>
  <c r="Z147" i="1"/>
  <c r="AD147" i="1"/>
  <c r="V147" i="1"/>
  <c r="R147" i="1"/>
  <c r="Z148" i="1"/>
  <c r="AD148" i="1"/>
  <c r="V148" i="1"/>
  <c r="R148" i="1"/>
  <c r="Z149" i="1"/>
  <c r="AD149" i="1"/>
  <c r="V149" i="1"/>
  <c r="R149" i="1"/>
  <c r="Z150" i="1"/>
  <c r="AD150" i="1"/>
  <c r="V150" i="1"/>
  <c r="R150" i="1"/>
  <c r="Z151" i="1"/>
  <c r="AD151" i="1"/>
  <c r="V151" i="1"/>
  <c r="R151" i="1"/>
  <c r="Z152" i="1"/>
  <c r="AD152" i="1"/>
  <c r="V152" i="1"/>
  <c r="R152" i="1"/>
  <c r="Z153" i="1"/>
  <c r="AD153" i="1"/>
  <c r="V153" i="1"/>
  <c r="R153" i="1"/>
  <c r="Z154" i="1"/>
  <c r="AD154" i="1"/>
  <c r="V154" i="1"/>
  <c r="R154" i="1"/>
  <c r="Z155" i="1"/>
  <c r="AD155" i="1"/>
  <c r="V155" i="1"/>
  <c r="R155" i="1"/>
  <c r="Z156" i="1"/>
  <c r="AD156" i="1"/>
  <c r="V156" i="1"/>
  <c r="R156" i="1"/>
  <c r="Z157" i="1"/>
  <c r="AD157" i="1"/>
  <c r="V157" i="1"/>
  <c r="R157" i="1"/>
  <c r="Z158" i="1"/>
  <c r="AD158" i="1"/>
  <c r="V158" i="1"/>
  <c r="R158" i="1"/>
  <c r="Z159" i="1"/>
  <c r="AD159" i="1"/>
  <c r="V159" i="1"/>
  <c r="R159" i="1"/>
  <c r="Z160" i="1"/>
  <c r="AD160" i="1"/>
  <c r="V160" i="1"/>
  <c r="R160" i="1"/>
  <c r="Z161" i="1"/>
  <c r="AD161" i="1"/>
  <c r="V161" i="1"/>
  <c r="R161" i="1"/>
  <c r="Z162" i="1"/>
  <c r="AD162" i="1"/>
  <c r="V162" i="1"/>
  <c r="R162" i="1"/>
  <c r="Z163" i="1"/>
  <c r="AD163" i="1"/>
  <c r="V163" i="1"/>
  <c r="R163" i="1"/>
  <c r="Z164" i="1"/>
  <c r="AD164" i="1"/>
  <c r="V164" i="1"/>
  <c r="R164" i="1"/>
  <c r="Z165" i="1"/>
  <c r="AD165" i="1"/>
  <c r="V165" i="1"/>
  <c r="R165" i="1"/>
  <c r="Z166" i="1"/>
  <c r="AD166" i="1"/>
  <c r="V166" i="1"/>
  <c r="R166" i="1"/>
  <c r="Z167" i="1"/>
  <c r="AD167" i="1"/>
  <c r="V167" i="1"/>
  <c r="R167" i="1"/>
  <c r="Z168" i="1"/>
  <c r="AD168" i="1"/>
  <c r="V168" i="1"/>
  <c r="R168" i="1"/>
  <c r="Z169" i="1"/>
  <c r="AD169" i="1"/>
  <c r="V169" i="1"/>
  <c r="R169" i="1"/>
  <c r="Z170" i="1"/>
  <c r="AD170" i="1"/>
  <c r="V170" i="1"/>
  <c r="R170" i="1"/>
  <c r="Z171" i="1"/>
  <c r="AD171" i="1"/>
  <c r="V171" i="1"/>
  <c r="R171" i="1"/>
  <c r="Z172" i="1"/>
  <c r="AD172" i="1"/>
  <c r="V172" i="1"/>
  <c r="R172" i="1"/>
  <c r="Z173" i="1"/>
  <c r="AD173" i="1"/>
  <c r="V173" i="1"/>
  <c r="R173" i="1"/>
  <c r="Z174" i="1"/>
  <c r="AD174" i="1"/>
  <c r="V174" i="1"/>
  <c r="R174" i="1"/>
  <c r="Z175" i="1"/>
  <c r="AD175" i="1"/>
  <c r="V175" i="1"/>
  <c r="R175" i="1"/>
  <c r="Z176" i="1"/>
  <c r="AD176" i="1"/>
  <c r="V176" i="1"/>
  <c r="R176" i="1"/>
  <c r="Z177" i="1"/>
  <c r="AD177" i="1"/>
  <c r="V177" i="1"/>
  <c r="R177" i="1"/>
  <c r="Z178" i="1"/>
  <c r="AD178" i="1"/>
  <c r="V178" i="1"/>
  <c r="R178" i="1"/>
  <c r="Z179" i="1"/>
  <c r="AD179" i="1"/>
  <c r="V179" i="1"/>
  <c r="R179" i="1"/>
  <c r="Z180" i="1"/>
  <c r="AD180" i="1"/>
  <c r="V180" i="1"/>
  <c r="R180" i="1"/>
  <c r="Z181" i="1"/>
  <c r="AD181" i="1"/>
  <c r="V181" i="1"/>
  <c r="R181" i="1"/>
  <c r="Z182" i="1"/>
  <c r="AD182" i="1"/>
  <c r="V182" i="1"/>
  <c r="R182" i="1"/>
  <c r="Z183" i="1"/>
  <c r="AD183" i="1"/>
  <c r="V183" i="1"/>
  <c r="R183" i="1"/>
  <c r="Z184" i="1"/>
  <c r="AD184" i="1"/>
  <c r="V184" i="1"/>
  <c r="R184" i="1"/>
  <c r="Z185" i="1"/>
  <c r="AD185" i="1"/>
  <c r="V185" i="1"/>
  <c r="R185" i="1"/>
  <c r="Z186" i="1"/>
  <c r="AD186" i="1"/>
  <c r="V186" i="1"/>
  <c r="R186" i="1"/>
  <c r="Z187" i="1"/>
  <c r="AD187" i="1"/>
  <c r="V187" i="1"/>
  <c r="R187" i="1"/>
  <c r="Z188" i="1"/>
  <c r="AD188" i="1"/>
  <c r="V188" i="1"/>
  <c r="R188" i="1"/>
  <c r="Z189" i="1"/>
  <c r="AD189" i="1"/>
  <c r="V189" i="1"/>
  <c r="R189" i="1"/>
  <c r="Z190" i="1"/>
  <c r="AD190" i="1"/>
  <c r="V190" i="1"/>
  <c r="R190" i="1"/>
  <c r="Z191" i="1"/>
  <c r="AD191" i="1"/>
  <c r="V191" i="1"/>
  <c r="R191" i="1"/>
  <c r="Z192" i="1"/>
  <c r="AD192" i="1"/>
  <c r="V192" i="1"/>
  <c r="R192" i="1"/>
  <c r="Z193" i="1"/>
  <c r="AD193" i="1"/>
  <c r="V193" i="1"/>
  <c r="R193" i="1"/>
  <c r="Z194" i="1"/>
  <c r="AD194" i="1"/>
  <c r="V194" i="1"/>
  <c r="R194" i="1"/>
  <c r="Z195" i="1"/>
  <c r="AD195" i="1"/>
  <c r="V195" i="1"/>
  <c r="R195" i="1"/>
  <c r="Z196" i="1"/>
  <c r="AD196" i="1"/>
  <c r="V196" i="1"/>
  <c r="R196" i="1"/>
  <c r="Z197" i="1"/>
  <c r="AD197" i="1"/>
  <c r="V197" i="1"/>
  <c r="R197" i="1"/>
  <c r="Z198" i="1"/>
  <c r="AD198" i="1"/>
  <c r="V198" i="1"/>
  <c r="R198" i="1"/>
  <c r="Z199" i="1"/>
  <c r="AD199" i="1"/>
  <c r="V199" i="1"/>
  <c r="R199" i="1"/>
  <c r="Z200" i="1"/>
  <c r="AD200" i="1"/>
  <c r="V200" i="1"/>
  <c r="R200" i="1"/>
  <c r="Z201" i="1"/>
  <c r="AD201" i="1"/>
  <c r="V201" i="1"/>
  <c r="R201" i="1"/>
  <c r="Z202" i="1"/>
  <c r="AD202" i="1"/>
  <c r="V202" i="1"/>
  <c r="R202" i="1"/>
  <c r="Z203" i="1"/>
  <c r="AD203" i="1"/>
  <c r="V203" i="1"/>
  <c r="R203" i="1"/>
  <c r="Z204" i="1"/>
  <c r="AD204" i="1"/>
  <c r="V204" i="1"/>
  <c r="R204" i="1"/>
  <c r="Z205" i="1"/>
  <c r="AD205" i="1"/>
  <c r="V205" i="1"/>
  <c r="R205" i="1"/>
  <c r="Z206" i="1"/>
  <c r="AD206" i="1"/>
  <c r="V206" i="1"/>
  <c r="R206" i="1"/>
  <c r="Z207" i="1"/>
  <c r="AD207" i="1"/>
  <c r="V207" i="1"/>
  <c r="R207" i="1"/>
  <c r="Z208" i="1"/>
  <c r="AD208" i="1"/>
  <c r="V208" i="1"/>
  <c r="R208" i="1"/>
  <c r="Z209" i="1"/>
  <c r="AD209" i="1"/>
  <c r="V209" i="1"/>
  <c r="R209" i="1"/>
  <c r="Z210" i="1"/>
  <c r="AD210" i="1"/>
  <c r="V210" i="1"/>
  <c r="R210" i="1"/>
  <c r="Z211" i="1"/>
  <c r="AD211" i="1"/>
  <c r="V211" i="1"/>
  <c r="R211" i="1"/>
  <c r="Z212" i="1"/>
  <c r="AD212" i="1"/>
  <c r="V212" i="1"/>
  <c r="R212" i="1"/>
  <c r="Z213" i="1"/>
  <c r="AD213" i="1"/>
  <c r="V213" i="1"/>
  <c r="R213" i="1"/>
  <c r="Z214" i="1"/>
  <c r="AD214" i="1"/>
  <c r="V214" i="1"/>
  <c r="R214" i="1"/>
  <c r="Z215" i="1"/>
  <c r="AD215" i="1"/>
  <c r="V215" i="1"/>
  <c r="R215" i="1"/>
  <c r="Z216" i="1"/>
  <c r="AD216" i="1"/>
  <c r="V216" i="1"/>
  <c r="R216" i="1"/>
  <c r="Z217" i="1"/>
  <c r="AD217" i="1"/>
  <c r="V217" i="1"/>
  <c r="R217" i="1"/>
  <c r="Z218" i="1"/>
  <c r="AD218" i="1"/>
  <c r="V218" i="1"/>
  <c r="R218" i="1"/>
  <c r="Z219" i="1"/>
  <c r="AD219" i="1"/>
  <c r="AE219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N219" i="1"/>
  <c r="X219" i="1"/>
  <c r="B219" i="1"/>
  <c r="V219" i="1"/>
  <c r="U219" i="1"/>
  <c r="N218" i="1"/>
  <c r="X218" i="1"/>
  <c r="T219" i="1"/>
  <c r="C219" i="1"/>
  <c r="D219" i="1"/>
  <c r="E219" i="1"/>
  <c r="F219" i="1"/>
  <c r="L219" i="1"/>
  <c r="H219" i="1"/>
  <c r="I219" i="1"/>
  <c r="J219" i="1"/>
  <c r="K219" i="1"/>
  <c r="R219" i="1"/>
  <c r="Q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E131" i="1"/>
  <c r="AE130" i="1"/>
  <c r="AB130" i="1"/>
  <c r="AE129" i="1"/>
  <c r="AB129" i="1"/>
  <c r="AE128" i="1"/>
  <c r="AB128" i="1"/>
  <c r="AE127" i="1"/>
  <c r="AB127" i="1"/>
  <c r="AE126" i="1"/>
  <c r="AB126" i="1"/>
  <c r="AE125" i="1"/>
  <c r="AB125" i="1"/>
  <c r="AE124" i="1"/>
  <c r="AB124" i="1"/>
  <c r="AE123" i="1"/>
  <c r="AB123" i="1"/>
  <c r="AE122" i="1"/>
  <c r="AB122" i="1"/>
  <c r="AE121" i="1"/>
  <c r="AB121" i="1"/>
  <c r="V116" i="1"/>
  <c r="V115" i="1"/>
  <c r="U11" i="1"/>
  <c r="C11" i="1"/>
  <c r="D11" i="1"/>
  <c r="E11" i="1"/>
  <c r="F11" i="1"/>
  <c r="T11" i="1"/>
  <c r="L11" i="1"/>
  <c r="H11" i="1"/>
  <c r="I11" i="1"/>
  <c r="J11" i="1"/>
  <c r="K11" i="1"/>
  <c r="Q11" i="1"/>
  <c r="Y12" i="1"/>
  <c r="AC12" i="1"/>
  <c r="B11" i="1"/>
  <c r="B12" i="1"/>
  <c r="U12" i="1"/>
  <c r="C12" i="1"/>
  <c r="D12" i="1"/>
  <c r="E12" i="1"/>
  <c r="F12" i="1"/>
  <c r="N11" i="1"/>
  <c r="X11" i="1"/>
  <c r="T12" i="1"/>
  <c r="L12" i="1"/>
  <c r="H12" i="1"/>
  <c r="I12" i="1"/>
  <c r="J12" i="1"/>
  <c r="K12" i="1"/>
  <c r="Q12" i="1"/>
  <c r="Y13" i="1"/>
  <c r="AC13" i="1"/>
  <c r="B13" i="1"/>
  <c r="U13" i="1"/>
  <c r="C13" i="1"/>
  <c r="D13" i="1"/>
  <c r="E13" i="1"/>
  <c r="F13" i="1"/>
  <c r="N12" i="1"/>
  <c r="X12" i="1"/>
  <c r="T13" i="1"/>
  <c r="L13" i="1"/>
  <c r="H13" i="1"/>
  <c r="I13" i="1"/>
  <c r="J13" i="1"/>
  <c r="K13" i="1"/>
  <c r="Q13" i="1"/>
  <c r="Y14" i="1"/>
  <c r="AC14" i="1"/>
  <c r="B14" i="1"/>
  <c r="U14" i="1"/>
  <c r="C14" i="1"/>
  <c r="D14" i="1"/>
  <c r="E14" i="1"/>
  <c r="F14" i="1"/>
  <c r="N13" i="1"/>
  <c r="X13" i="1"/>
  <c r="T14" i="1"/>
  <c r="L14" i="1"/>
  <c r="H14" i="1"/>
  <c r="I14" i="1"/>
  <c r="J14" i="1"/>
  <c r="K14" i="1"/>
  <c r="Q14" i="1"/>
  <c r="Y15" i="1"/>
  <c r="AC15" i="1"/>
  <c r="B15" i="1"/>
  <c r="U15" i="1"/>
  <c r="C15" i="1"/>
  <c r="D15" i="1"/>
  <c r="E15" i="1"/>
  <c r="F15" i="1"/>
  <c r="N14" i="1"/>
  <c r="X14" i="1"/>
  <c r="T15" i="1"/>
  <c r="L15" i="1"/>
  <c r="H15" i="1"/>
  <c r="I15" i="1"/>
  <c r="J15" i="1"/>
  <c r="K15" i="1"/>
  <c r="Q15" i="1"/>
  <c r="Y16" i="1"/>
  <c r="AC16" i="1"/>
  <c r="B16" i="1"/>
  <c r="U16" i="1"/>
  <c r="C16" i="1"/>
  <c r="D16" i="1"/>
  <c r="E16" i="1"/>
  <c r="F16" i="1"/>
  <c r="N15" i="1"/>
  <c r="X15" i="1"/>
  <c r="T16" i="1"/>
  <c r="L16" i="1"/>
  <c r="H16" i="1"/>
  <c r="I16" i="1"/>
  <c r="J16" i="1"/>
  <c r="K16" i="1"/>
  <c r="Q16" i="1"/>
  <c r="Y17" i="1"/>
  <c r="AC17" i="1"/>
  <c r="B17" i="1"/>
  <c r="U17" i="1"/>
  <c r="C17" i="1"/>
  <c r="D17" i="1"/>
  <c r="E17" i="1"/>
  <c r="F17" i="1"/>
  <c r="N16" i="1"/>
  <c r="X16" i="1"/>
  <c r="T17" i="1"/>
  <c r="L17" i="1"/>
  <c r="H17" i="1"/>
  <c r="I17" i="1"/>
  <c r="J17" i="1"/>
  <c r="K17" i="1"/>
  <c r="Q17" i="1"/>
  <c r="Y18" i="1"/>
  <c r="AC18" i="1"/>
  <c r="B18" i="1"/>
  <c r="U18" i="1"/>
  <c r="C18" i="1"/>
  <c r="D18" i="1"/>
  <c r="E18" i="1"/>
  <c r="F18" i="1"/>
  <c r="N17" i="1"/>
  <c r="X17" i="1"/>
  <c r="T18" i="1"/>
  <c r="L18" i="1"/>
  <c r="H18" i="1"/>
  <c r="I18" i="1"/>
  <c r="J18" i="1"/>
  <c r="K18" i="1"/>
  <c r="Q18" i="1"/>
  <c r="Y19" i="1"/>
  <c r="AC19" i="1"/>
  <c r="B19" i="1"/>
  <c r="U19" i="1"/>
  <c r="C19" i="1"/>
  <c r="D19" i="1"/>
  <c r="E19" i="1"/>
  <c r="F19" i="1"/>
  <c r="N18" i="1"/>
  <c r="X18" i="1"/>
  <c r="T19" i="1"/>
  <c r="L19" i="1"/>
  <c r="H19" i="1"/>
  <c r="I19" i="1"/>
  <c r="J19" i="1"/>
  <c r="K19" i="1"/>
  <c r="Q19" i="1"/>
  <c r="Y20" i="1"/>
  <c r="AC20" i="1"/>
  <c r="B20" i="1"/>
  <c r="U20" i="1"/>
  <c r="C20" i="1"/>
  <c r="D20" i="1"/>
  <c r="E20" i="1"/>
  <c r="F20" i="1"/>
  <c r="N19" i="1"/>
  <c r="X19" i="1"/>
  <c r="T20" i="1"/>
  <c r="L20" i="1"/>
  <c r="H20" i="1"/>
  <c r="I20" i="1"/>
  <c r="J20" i="1"/>
  <c r="K20" i="1"/>
  <c r="Q20" i="1"/>
  <c r="Y21" i="1"/>
  <c r="AC21" i="1"/>
  <c r="B21" i="1"/>
  <c r="U21" i="1"/>
  <c r="C21" i="1"/>
  <c r="D21" i="1"/>
  <c r="E21" i="1"/>
  <c r="F21" i="1"/>
  <c r="N20" i="1"/>
  <c r="X20" i="1"/>
  <c r="T21" i="1"/>
  <c r="L21" i="1"/>
  <c r="H21" i="1"/>
  <c r="I21" i="1"/>
  <c r="J21" i="1"/>
  <c r="K21" i="1"/>
  <c r="Q21" i="1"/>
  <c r="Y22" i="1"/>
  <c r="AC22" i="1"/>
  <c r="B22" i="1"/>
  <c r="U22" i="1"/>
  <c r="C22" i="1"/>
  <c r="D22" i="1"/>
  <c r="E22" i="1"/>
  <c r="F22" i="1"/>
  <c r="N21" i="1"/>
  <c r="X21" i="1"/>
  <c r="T22" i="1"/>
  <c r="L22" i="1"/>
  <c r="H22" i="1"/>
  <c r="I22" i="1"/>
  <c r="J22" i="1"/>
  <c r="K22" i="1"/>
  <c r="Q22" i="1"/>
  <c r="Y23" i="1"/>
  <c r="AC23" i="1"/>
  <c r="B23" i="1"/>
  <c r="U23" i="1"/>
  <c r="C23" i="1"/>
  <c r="D23" i="1"/>
  <c r="E23" i="1"/>
  <c r="F23" i="1"/>
  <c r="N22" i="1"/>
  <c r="X22" i="1"/>
  <c r="T23" i="1"/>
  <c r="L23" i="1"/>
  <c r="H23" i="1"/>
  <c r="I23" i="1"/>
  <c r="J23" i="1"/>
  <c r="K23" i="1"/>
  <c r="Q23" i="1"/>
  <c r="Y24" i="1"/>
  <c r="AC24" i="1"/>
  <c r="B24" i="1"/>
  <c r="U24" i="1"/>
  <c r="C24" i="1"/>
  <c r="D24" i="1"/>
  <c r="E24" i="1"/>
  <c r="F24" i="1"/>
  <c r="N23" i="1"/>
  <c r="X23" i="1"/>
  <c r="T24" i="1"/>
  <c r="L24" i="1"/>
  <c r="H24" i="1"/>
  <c r="I24" i="1"/>
  <c r="J24" i="1"/>
  <c r="K24" i="1"/>
  <c r="Q24" i="1"/>
  <c r="Y25" i="1"/>
  <c r="AC25" i="1"/>
  <c r="B25" i="1"/>
  <c r="U25" i="1"/>
  <c r="C25" i="1"/>
  <c r="D25" i="1"/>
  <c r="E25" i="1"/>
  <c r="F25" i="1"/>
  <c r="N24" i="1"/>
  <c r="X24" i="1"/>
  <c r="T25" i="1"/>
  <c r="L25" i="1"/>
  <c r="H25" i="1"/>
  <c r="I25" i="1"/>
  <c r="J25" i="1"/>
  <c r="K25" i="1"/>
  <c r="Q25" i="1"/>
  <c r="Y26" i="1"/>
  <c r="AC26" i="1"/>
  <c r="B26" i="1"/>
  <c r="U26" i="1"/>
  <c r="C26" i="1"/>
  <c r="D26" i="1"/>
  <c r="E26" i="1"/>
  <c r="F26" i="1"/>
  <c r="N25" i="1"/>
  <c r="X25" i="1"/>
  <c r="T26" i="1"/>
  <c r="L26" i="1"/>
  <c r="H26" i="1"/>
  <c r="I26" i="1"/>
  <c r="J26" i="1"/>
  <c r="K26" i="1"/>
  <c r="Q26" i="1"/>
  <c r="Y27" i="1"/>
  <c r="AC27" i="1"/>
  <c r="B27" i="1"/>
  <c r="U27" i="1"/>
  <c r="C27" i="1"/>
  <c r="D27" i="1"/>
  <c r="E27" i="1"/>
  <c r="F27" i="1"/>
  <c r="N26" i="1"/>
  <c r="X26" i="1"/>
  <c r="T27" i="1"/>
  <c r="L27" i="1"/>
  <c r="H27" i="1"/>
  <c r="I27" i="1"/>
  <c r="J27" i="1"/>
  <c r="K27" i="1"/>
  <c r="Q27" i="1"/>
  <c r="Y28" i="1"/>
  <c r="AC28" i="1"/>
  <c r="B28" i="1"/>
  <c r="U28" i="1"/>
  <c r="C28" i="1"/>
  <c r="D28" i="1"/>
  <c r="E28" i="1"/>
  <c r="F28" i="1"/>
  <c r="N27" i="1"/>
  <c r="X27" i="1"/>
  <c r="T28" i="1"/>
  <c r="L28" i="1"/>
  <c r="H28" i="1"/>
  <c r="I28" i="1"/>
  <c r="J28" i="1"/>
  <c r="K28" i="1"/>
  <c r="Q28" i="1"/>
  <c r="Y29" i="1"/>
  <c r="AC29" i="1"/>
  <c r="B29" i="1"/>
  <c r="U29" i="1"/>
  <c r="C29" i="1"/>
  <c r="D29" i="1"/>
  <c r="E29" i="1"/>
  <c r="F29" i="1"/>
  <c r="N28" i="1"/>
  <c r="X28" i="1"/>
  <c r="T29" i="1"/>
  <c r="L29" i="1"/>
  <c r="H29" i="1"/>
  <c r="I29" i="1"/>
  <c r="J29" i="1"/>
  <c r="K29" i="1"/>
  <c r="Q29" i="1"/>
  <c r="Y30" i="1"/>
  <c r="AC30" i="1"/>
  <c r="B30" i="1"/>
  <c r="U30" i="1"/>
  <c r="C30" i="1"/>
  <c r="D30" i="1"/>
  <c r="E30" i="1"/>
  <c r="F30" i="1"/>
  <c r="N29" i="1"/>
  <c r="X29" i="1"/>
  <c r="T30" i="1"/>
  <c r="L30" i="1"/>
  <c r="H30" i="1"/>
  <c r="I30" i="1"/>
  <c r="J30" i="1"/>
  <c r="K30" i="1"/>
  <c r="Q30" i="1"/>
  <c r="Y31" i="1"/>
  <c r="AC31" i="1"/>
  <c r="B31" i="1"/>
  <c r="U31" i="1"/>
  <c r="C31" i="1"/>
  <c r="D31" i="1"/>
  <c r="E31" i="1"/>
  <c r="F31" i="1"/>
  <c r="N30" i="1"/>
  <c r="X30" i="1"/>
  <c r="T31" i="1"/>
  <c r="L31" i="1"/>
  <c r="H31" i="1"/>
  <c r="I31" i="1"/>
  <c r="J31" i="1"/>
  <c r="K31" i="1"/>
  <c r="Q31" i="1"/>
  <c r="Y32" i="1"/>
  <c r="AC32" i="1"/>
  <c r="B32" i="1"/>
  <c r="U32" i="1"/>
  <c r="C32" i="1"/>
  <c r="D32" i="1"/>
  <c r="E32" i="1"/>
  <c r="F32" i="1"/>
  <c r="N31" i="1"/>
  <c r="X31" i="1"/>
  <c r="T32" i="1"/>
  <c r="L32" i="1"/>
  <c r="H32" i="1"/>
  <c r="I32" i="1"/>
  <c r="J32" i="1"/>
  <c r="K32" i="1"/>
  <c r="Q32" i="1"/>
  <c r="Y33" i="1"/>
  <c r="AC33" i="1"/>
  <c r="B33" i="1"/>
  <c r="U33" i="1"/>
  <c r="C33" i="1"/>
  <c r="D33" i="1"/>
  <c r="E33" i="1"/>
  <c r="F33" i="1"/>
  <c r="N32" i="1"/>
  <c r="X32" i="1"/>
  <c r="T33" i="1"/>
  <c r="L33" i="1"/>
  <c r="H33" i="1"/>
  <c r="I33" i="1"/>
  <c r="J33" i="1"/>
  <c r="K33" i="1"/>
  <c r="Q33" i="1"/>
  <c r="Y34" i="1"/>
  <c r="AC34" i="1"/>
  <c r="B34" i="1"/>
  <c r="U34" i="1"/>
  <c r="C34" i="1"/>
  <c r="D34" i="1"/>
  <c r="E34" i="1"/>
  <c r="F34" i="1"/>
  <c r="N33" i="1"/>
  <c r="X33" i="1"/>
  <c r="T34" i="1"/>
  <c r="L34" i="1"/>
  <c r="H34" i="1"/>
  <c r="I34" i="1"/>
  <c r="J34" i="1"/>
  <c r="K34" i="1"/>
  <c r="Q34" i="1"/>
  <c r="Y35" i="1"/>
  <c r="AC35" i="1"/>
  <c r="B35" i="1"/>
  <c r="U35" i="1"/>
  <c r="C35" i="1"/>
  <c r="D35" i="1"/>
  <c r="E35" i="1"/>
  <c r="F35" i="1"/>
  <c r="N34" i="1"/>
  <c r="X34" i="1"/>
  <c r="T35" i="1"/>
  <c r="L35" i="1"/>
  <c r="H35" i="1"/>
  <c r="I35" i="1"/>
  <c r="J35" i="1"/>
  <c r="K35" i="1"/>
  <c r="Q35" i="1"/>
  <c r="Y36" i="1"/>
  <c r="AC36" i="1"/>
  <c r="B36" i="1"/>
  <c r="U36" i="1"/>
  <c r="C36" i="1"/>
  <c r="D36" i="1"/>
  <c r="E36" i="1"/>
  <c r="F36" i="1"/>
  <c r="N35" i="1"/>
  <c r="X35" i="1"/>
  <c r="T36" i="1"/>
  <c r="L36" i="1"/>
  <c r="H36" i="1"/>
  <c r="I36" i="1"/>
  <c r="J36" i="1"/>
  <c r="K36" i="1"/>
  <c r="Q36" i="1"/>
  <c r="Y37" i="1"/>
  <c r="AC37" i="1"/>
  <c r="B37" i="1"/>
  <c r="U37" i="1"/>
  <c r="C37" i="1"/>
  <c r="D37" i="1"/>
  <c r="E37" i="1"/>
  <c r="F37" i="1"/>
  <c r="N36" i="1"/>
  <c r="X36" i="1"/>
  <c r="T37" i="1"/>
  <c r="L37" i="1"/>
  <c r="H37" i="1"/>
  <c r="I37" i="1"/>
  <c r="J37" i="1"/>
  <c r="K37" i="1"/>
  <c r="Q37" i="1"/>
  <c r="Y38" i="1"/>
  <c r="AC38" i="1"/>
  <c r="B38" i="1"/>
  <c r="U38" i="1"/>
  <c r="C38" i="1"/>
  <c r="D38" i="1"/>
  <c r="E38" i="1"/>
  <c r="F38" i="1"/>
  <c r="N37" i="1"/>
  <c r="X37" i="1"/>
  <c r="T38" i="1"/>
  <c r="L38" i="1"/>
  <c r="H38" i="1"/>
  <c r="I38" i="1"/>
  <c r="J38" i="1"/>
  <c r="K38" i="1"/>
  <c r="Q38" i="1"/>
  <c r="Y39" i="1"/>
  <c r="AC39" i="1"/>
  <c r="B39" i="1"/>
  <c r="U39" i="1"/>
  <c r="C39" i="1"/>
  <c r="D39" i="1"/>
  <c r="E39" i="1"/>
  <c r="F39" i="1"/>
  <c r="N38" i="1"/>
  <c r="X38" i="1"/>
  <c r="T39" i="1"/>
  <c r="L39" i="1"/>
  <c r="H39" i="1"/>
  <c r="I39" i="1"/>
  <c r="J39" i="1"/>
  <c r="K39" i="1"/>
  <c r="Q39" i="1"/>
  <c r="Y40" i="1"/>
  <c r="AC40" i="1"/>
  <c r="B40" i="1"/>
  <c r="U40" i="1"/>
  <c r="C40" i="1"/>
  <c r="D40" i="1"/>
  <c r="E40" i="1"/>
  <c r="F40" i="1"/>
  <c r="N39" i="1"/>
  <c r="X39" i="1"/>
  <c r="T40" i="1"/>
  <c r="L40" i="1"/>
  <c r="H40" i="1"/>
  <c r="I40" i="1"/>
  <c r="J40" i="1"/>
  <c r="K40" i="1"/>
  <c r="Q40" i="1"/>
  <c r="Y41" i="1"/>
  <c r="AC41" i="1"/>
  <c r="B41" i="1"/>
  <c r="U41" i="1"/>
  <c r="C41" i="1"/>
  <c r="D41" i="1"/>
  <c r="E41" i="1"/>
  <c r="F41" i="1"/>
  <c r="N40" i="1"/>
  <c r="X40" i="1"/>
  <c r="T41" i="1"/>
  <c r="L41" i="1"/>
  <c r="H41" i="1"/>
  <c r="I41" i="1"/>
  <c r="J41" i="1"/>
  <c r="K41" i="1"/>
  <c r="Q41" i="1"/>
  <c r="Y42" i="1"/>
  <c r="AC42" i="1"/>
  <c r="B42" i="1"/>
  <c r="U42" i="1"/>
  <c r="C42" i="1"/>
  <c r="D42" i="1"/>
  <c r="E42" i="1"/>
  <c r="F42" i="1"/>
  <c r="N41" i="1"/>
  <c r="X41" i="1"/>
  <c r="T42" i="1"/>
  <c r="L42" i="1"/>
  <c r="H42" i="1"/>
  <c r="I42" i="1"/>
  <c r="J42" i="1"/>
  <c r="K42" i="1"/>
  <c r="Q42" i="1"/>
  <c r="Y43" i="1"/>
  <c r="AC43" i="1"/>
  <c r="B43" i="1"/>
  <c r="U43" i="1"/>
  <c r="C43" i="1"/>
  <c r="D43" i="1"/>
  <c r="E43" i="1"/>
  <c r="F43" i="1"/>
  <c r="N42" i="1"/>
  <c r="X42" i="1"/>
  <c r="T43" i="1"/>
  <c r="L43" i="1"/>
  <c r="H43" i="1"/>
  <c r="I43" i="1"/>
  <c r="J43" i="1"/>
  <c r="K43" i="1"/>
  <c r="Q43" i="1"/>
  <c r="Y44" i="1"/>
  <c r="AC44" i="1"/>
  <c r="B44" i="1"/>
  <c r="U44" i="1"/>
  <c r="C44" i="1"/>
  <c r="D44" i="1"/>
  <c r="E44" i="1"/>
  <c r="F44" i="1"/>
  <c r="N43" i="1"/>
  <c r="X43" i="1"/>
  <c r="T44" i="1"/>
  <c r="L44" i="1"/>
  <c r="H44" i="1"/>
  <c r="I44" i="1"/>
  <c r="J44" i="1"/>
  <c r="K44" i="1"/>
  <c r="Q44" i="1"/>
  <c r="Y45" i="1"/>
  <c r="AC45" i="1"/>
  <c r="B45" i="1"/>
  <c r="U45" i="1"/>
  <c r="C45" i="1"/>
  <c r="D45" i="1"/>
  <c r="E45" i="1"/>
  <c r="F45" i="1"/>
  <c r="N44" i="1"/>
  <c r="X44" i="1"/>
  <c r="T45" i="1"/>
  <c r="L45" i="1"/>
  <c r="H45" i="1"/>
  <c r="I45" i="1"/>
  <c r="J45" i="1"/>
  <c r="K45" i="1"/>
  <c r="Q45" i="1"/>
  <c r="Y46" i="1"/>
  <c r="AC46" i="1"/>
  <c r="B46" i="1"/>
  <c r="U46" i="1"/>
  <c r="C46" i="1"/>
  <c r="D46" i="1"/>
  <c r="E46" i="1"/>
  <c r="F46" i="1"/>
  <c r="N45" i="1"/>
  <c r="X45" i="1"/>
  <c r="T46" i="1"/>
  <c r="L46" i="1"/>
  <c r="H46" i="1"/>
  <c r="I46" i="1"/>
  <c r="J46" i="1"/>
  <c r="K46" i="1"/>
  <c r="Q46" i="1"/>
  <c r="Y47" i="1"/>
  <c r="AC47" i="1"/>
  <c r="B47" i="1"/>
  <c r="U47" i="1"/>
  <c r="C47" i="1"/>
  <c r="D47" i="1"/>
  <c r="E47" i="1"/>
  <c r="F47" i="1"/>
  <c r="N46" i="1"/>
  <c r="X46" i="1"/>
  <c r="T47" i="1"/>
  <c r="L47" i="1"/>
  <c r="H47" i="1"/>
  <c r="I47" i="1"/>
  <c r="J47" i="1"/>
  <c r="K47" i="1"/>
  <c r="Q47" i="1"/>
  <c r="Y48" i="1"/>
  <c r="AC48" i="1"/>
  <c r="B48" i="1"/>
  <c r="U48" i="1"/>
  <c r="C48" i="1"/>
  <c r="D48" i="1"/>
  <c r="E48" i="1"/>
  <c r="F48" i="1"/>
  <c r="N47" i="1"/>
  <c r="X47" i="1"/>
  <c r="T48" i="1"/>
  <c r="L48" i="1"/>
  <c r="H48" i="1"/>
  <c r="I48" i="1"/>
  <c r="J48" i="1"/>
  <c r="K48" i="1"/>
  <c r="Q48" i="1"/>
  <c r="Y49" i="1"/>
  <c r="AC49" i="1"/>
  <c r="B49" i="1"/>
  <c r="U49" i="1"/>
  <c r="C49" i="1"/>
  <c r="D49" i="1"/>
  <c r="E49" i="1"/>
  <c r="F49" i="1"/>
  <c r="N48" i="1"/>
  <c r="X48" i="1"/>
  <c r="T49" i="1"/>
  <c r="L49" i="1"/>
  <c r="H49" i="1"/>
  <c r="I49" i="1"/>
  <c r="J49" i="1"/>
  <c r="K49" i="1"/>
  <c r="Q49" i="1"/>
  <c r="Y50" i="1"/>
  <c r="AC50" i="1"/>
  <c r="B50" i="1"/>
  <c r="U50" i="1"/>
  <c r="C50" i="1"/>
  <c r="D50" i="1"/>
  <c r="E50" i="1"/>
  <c r="F50" i="1"/>
  <c r="N49" i="1"/>
  <c r="X49" i="1"/>
  <c r="T50" i="1"/>
  <c r="L50" i="1"/>
  <c r="H50" i="1"/>
  <c r="I50" i="1"/>
  <c r="J50" i="1"/>
  <c r="K50" i="1"/>
  <c r="Q50" i="1"/>
  <c r="Y51" i="1"/>
  <c r="AC51" i="1"/>
  <c r="B51" i="1"/>
  <c r="U51" i="1"/>
  <c r="C51" i="1"/>
  <c r="D51" i="1"/>
  <c r="E51" i="1"/>
  <c r="F51" i="1"/>
  <c r="N50" i="1"/>
  <c r="X50" i="1"/>
  <c r="T51" i="1"/>
  <c r="L51" i="1"/>
  <c r="H51" i="1"/>
  <c r="I51" i="1"/>
  <c r="J51" i="1"/>
  <c r="K51" i="1"/>
  <c r="Q51" i="1"/>
  <c r="Y52" i="1"/>
  <c r="AC52" i="1"/>
  <c r="B52" i="1"/>
  <c r="U52" i="1"/>
  <c r="C52" i="1"/>
  <c r="D52" i="1"/>
  <c r="E52" i="1"/>
  <c r="F52" i="1"/>
  <c r="N51" i="1"/>
  <c r="X51" i="1"/>
  <c r="T52" i="1"/>
  <c r="L52" i="1"/>
  <c r="H52" i="1"/>
  <c r="I52" i="1"/>
  <c r="J52" i="1"/>
  <c r="K52" i="1"/>
  <c r="Q52" i="1"/>
  <c r="Y53" i="1"/>
  <c r="AC53" i="1"/>
  <c r="B53" i="1"/>
  <c r="U53" i="1"/>
  <c r="C53" i="1"/>
  <c r="D53" i="1"/>
  <c r="E53" i="1"/>
  <c r="F53" i="1"/>
  <c r="N52" i="1"/>
  <c r="X52" i="1"/>
  <c r="T53" i="1"/>
  <c r="L53" i="1"/>
  <c r="H53" i="1"/>
  <c r="I53" i="1"/>
  <c r="J53" i="1"/>
  <c r="K53" i="1"/>
  <c r="Q53" i="1"/>
  <c r="Y54" i="1"/>
  <c r="AC54" i="1"/>
  <c r="B54" i="1"/>
  <c r="U54" i="1"/>
  <c r="C54" i="1"/>
  <c r="D54" i="1"/>
  <c r="E54" i="1"/>
  <c r="F54" i="1"/>
  <c r="N53" i="1"/>
  <c r="X53" i="1"/>
  <c r="T54" i="1"/>
  <c r="L54" i="1"/>
  <c r="H54" i="1"/>
  <c r="I54" i="1"/>
  <c r="J54" i="1"/>
  <c r="K54" i="1"/>
  <c r="Q54" i="1"/>
  <c r="Y55" i="1"/>
  <c r="AC55" i="1"/>
  <c r="B55" i="1"/>
  <c r="U55" i="1"/>
  <c r="C55" i="1"/>
  <c r="D55" i="1"/>
  <c r="E55" i="1"/>
  <c r="F55" i="1"/>
  <c r="N54" i="1"/>
  <c r="X54" i="1"/>
  <c r="T55" i="1"/>
  <c r="L55" i="1"/>
  <c r="H55" i="1"/>
  <c r="I55" i="1"/>
  <c r="J55" i="1"/>
  <c r="K55" i="1"/>
  <c r="Q55" i="1"/>
  <c r="Y56" i="1"/>
  <c r="AC56" i="1"/>
  <c r="B56" i="1"/>
  <c r="U56" i="1"/>
  <c r="C56" i="1"/>
  <c r="D56" i="1"/>
  <c r="E56" i="1"/>
  <c r="F56" i="1"/>
  <c r="N55" i="1"/>
  <c r="X55" i="1"/>
  <c r="T56" i="1"/>
  <c r="L56" i="1"/>
  <c r="H56" i="1"/>
  <c r="I56" i="1"/>
  <c r="J56" i="1"/>
  <c r="K56" i="1"/>
  <c r="Q56" i="1"/>
  <c r="Y57" i="1"/>
  <c r="AC57" i="1"/>
  <c r="B57" i="1"/>
  <c r="U57" i="1"/>
  <c r="C57" i="1"/>
  <c r="D57" i="1"/>
  <c r="E57" i="1"/>
  <c r="F57" i="1"/>
  <c r="N56" i="1"/>
  <c r="X56" i="1"/>
  <c r="T57" i="1"/>
  <c r="L57" i="1"/>
  <c r="H57" i="1"/>
  <c r="I57" i="1"/>
  <c r="J57" i="1"/>
  <c r="K57" i="1"/>
  <c r="Q57" i="1"/>
  <c r="Y58" i="1"/>
  <c r="AC58" i="1"/>
  <c r="B58" i="1"/>
  <c r="U58" i="1"/>
  <c r="C58" i="1"/>
  <c r="D58" i="1"/>
  <c r="E58" i="1"/>
  <c r="F58" i="1"/>
  <c r="N57" i="1"/>
  <c r="X57" i="1"/>
  <c r="T58" i="1"/>
  <c r="L58" i="1"/>
  <c r="H58" i="1"/>
  <c r="I58" i="1"/>
  <c r="J58" i="1"/>
  <c r="K58" i="1"/>
  <c r="Q58" i="1"/>
  <c r="Y59" i="1"/>
  <c r="AC59" i="1"/>
  <c r="B59" i="1"/>
  <c r="U59" i="1"/>
  <c r="C59" i="1"/>
  <c r="D59" i="1"/>
  <c r="E59" i="1"/>
  <c r="F59" i="1"/>
  <c r="N58" i="1"/>
  <c r="X58" i="1"/>
  <c r="T59" i="1"/>
  <c r="L59" i="1"/>
  <c r="H59" i="1"/>
  <c r="I59" i="1"/>
  <c r="J59" i="1"/>
  <c r="K59" i="1"/>
  <c r="Q59" i="1"/>
  <c r="Y60" i="1"/>
  <c r="AC60" i="1"/>
  <c r="B60" i="1"/>
  <c r="U60" i="1"/>
  <c r="C60" i="1"/>
  <c r="D60" i="1"/>
  <c r="E60" i="1"/>
  <c r="F60" i="1"/>
  <c r="N59" i="1"/>
  <c r="X59" i="1"/>
  <c r="T60" i="1"/>
  <c r="L60" i="1"/>
  <c r="H60" i="1"/>
  <c r="I60" i="1"/>
  <c r="J60" i="1"/>
  <c r="K60" i="1"/>
  <c r="Q60" i="1"/>
  <c r="Y61" i="1"/>
  <c r="AC61" i="1"/>
  <c r="B61" i="1"/>
  <c r="U61" i="1"/>
  <c r="C61" i="1"/>
  <c r="D61" i="1"/>
  <c r="E61" i="1"/>
  <c r="F61" i="1"/>
  <c r="N60" i="1"/>
  <c r="X60" i="1"/>
  <c r="T61" i="1"/>
  <c r="L61" i="1"/>
  <c r="H61" i="1"/>
  <c r="I61" i="1"/>
  <c r="J61" i="1"/>
  <c r="K61" i="1"/>
  <c r="Q61" i="1"/>
  <c r="Y62" i="1"/>
  <c r="AC62" i="1"/>
  <c r="B62" i="1"/>
  <c r="U62" i="1"/>
  <c r="C62" i="1"/>
  <c r="D62" i="1"/>
  <c r="E62" i="1"/>
  <c r="F62" i="1"/>
  <c r="N61" i="1"/>
  <c r="X61" i="1"/>
  <c r="T62" i="1"/>
  <c r="L62" i="1"/>
  <c r="H62" i="1"/>
  <c r="I62" i="1"/>
  <c r="J62" i="1"/>
  <c r="K62" i="1"/>
  <c r="Q62" i="1"/>
  <c r="Y63" i="1"/>
  <c r="AC63" i="1"/>
  <c r="B63" i="1"/>
  <c r="U63" i="1"/>
  <c r="C63" i="1"/>
  <c r="D63" i="1"/>
  <c r="E63" i="1"/>
  <c r="F63" i="1"/>
  <c r="N62" i="1"/>
  <c r="X62" i="1"/>
  <c r="T63" i="1"/>
  <c r="L63" i="1"/>
  <c r="H63" i="1"/>
  <c r="I63" i="1"/>
  <c r="J63" i="1"/>
  <c r="K63" i="1"/>
  <c r="Q63" i="1"/>
  <c r="Y64" i="1"/>
  <c r="AC64" i="1"/>
  <c r="B64" i="1"/>
  <c r="U64" i="1"/>
  <c r="C64" i="1"/>
  <c r="D64" i="1"/>
  <c r="E64" i="1"/>
  <c r="F64" i="1"/>
  <c r="N63" i="1"/>
  <c r="X63" i="1"/>
  <c r="T64" i="1"/>
  <c r="L64" i="1"/>
  <c r="H64" i="1"/>
  <c r="I64" i="1"/>
  <c r="J64" i="1"/>
  <c r="K64" i="1"/>
  <c r="Q64" i="1"/>
  <c r="Y65" i="1"/>
  <c r="AC65" i="1"/>
  <c r="B65" i="1"/>
  <c r="U65" i="1"/>
  <c r="C65" i="1"/>
  <c r="D65" i="1"/>
  <c r="E65" i="1"/>
  <c r="F65" i="1"/>
  <c r="N64" i="1"/>
  <c r="X64" i="1"/>
  <c r="T65" i="1"/>
  <c r="L65" i="1"/>
  <c r="H65" i="1"/>
  <c r="I65" i="1"/>
  <c r="J65" i="1"/>
  <c r="K65" i="1"/>
  <c r="Q65" i="1"/>
  <c r="Y66" i="1"/>
  <c r="AC66" i="1"/>
  <c r="B66" i="1"/>
  <c r="U66" i="1"/>
  <c r="C66" i="1"/>
  <c r="D66" i="1"/>
  <c r="E66" i="1"/>
  <c r="F66" i="1"/>
  <c r="N65" i="1"/>
  <c r="X65" i="1"/>
  <c r="T66" i="1"/>
  <c r="L66" i="1"/>
  <c r="H66" i="1"/>
  <c r="I66" i="1"/>
  <c r="J66" i="1"/>
  <c r="K66" i="1"/>
  <c r="Q66" i="1"/>
  <c r="Y67" i="1"/>
  <c r="AC67" i="1"/>
  <c r="B67" i="1"/>
  <c r="U67" i="1"/>
  <c r="C67" i="1"/>
  <c r="D67" i="1"/>
  <c r="E67" i="1"/>
  <c r="F67" i="1"/>
  <c r="N66" i="1"/>
  <c r="X66" i="1"/>
  <c r="T67" i="1"/>
  <c r="L67" i="1"/>
  <c r="H67" i="1"/>
  <c r="I67" i="1"/>
  <c r="J67" i="1"/>
  <c r="K67" i="1"/>
  <c r="Q67" i="1"/>
  <c r="Y68" i="1"/>
  <c r="AC68" i="1"/>
  <c r="B68" i="1"/>
  <c r="U68" i="1"/>
  <c r="C68" i="1"/>
  <c r="D68" i="1"/>
  <c r="E68" i="1"/>
  <c r="F68" i="1"/>
  <c r="N67" i="1"/>
  <c r="X67" i="1"/>
  <c r="T68" i="1"/>
  <c r="L68" i="1"/>
  <c r="H68" i="1"/>
  <c r="I68" i="1"/>
  <c r="J68" i="1"/>
  <c r="K68" i="1"/>
  <c r="Q68" i="1"/>
  <c r="Y69" i="1"/>
  <c r="AC69" i="1"/>
  <c r="B69" i="1"/>
  <c r="U69" i="1"/>
  <c r="C69" i="1"/>
  <c r="D69" i="1"/>
  <c r="E69" i="1"/>
  <c r="F69" i="1"/>
  <c r="N68" i="1"/>
  <c r="X68" i="1"/>
  <c r="T69" i="1"/>
  <c r="L69" i="1"/>
  <c r="H69" i="1"/>
  <c r="I69" i="1"/>
  <c r="J69" i="1"/>
  <c r="K69" i="1"/>
  <c r="Q69" i="1"/>
  <c r="Y70" i="1"/>
  <c r="AC70" i="1"/>
  <c r="B70" i="1"/>
  <c r="U70" i="1"/>
  <c r="C70" i="1"/>
  <c r="D70" i="1"/>
  <c r="E70" i="1"/>
  <c r="F70" i="1"/>
  <c r="N69" i="1"/>
  <c r="X69" i="1"/>
  <c r="T70" i="1"/>
  <c r="L70" i="1"/>
  <c r="H70" i="1"/>
  <c r="I70" i="1"/>
  <c r="J70" i="1"/>
  <c r="K70" i="1"/>
  <c r="Q70" i="1"/>
  <c r="Y71" i="1"/>
  <c r="AC71" i="1"/>
  <c r="B71" i="1"/>
  <c r="U71" i="1"/>
  <c r="C71" i="1"/>
  <c r="D71" i="1"/>
  <c r="E71" i="1"/>
  <c r="F71" i="1"/>
  <c r="N70" i="1"/>
  <c r="X70" i="1"/>
  <c r="T71" i="1"/>
  <c r="L71" i="1"/>
  <c r="H71" i="1"/>
  <c r="I71" i="1"/>
  <c r="J71" i="1"/>
  <c r="K71" i="1"/>
  <c r="Q71" i="1"/>
  <c r="Y72" i="1"/>
  <c r="AC72" i="1"/>
  <c r="B72" i="1"/>
  <c r="U72" i="1"/>
  <c r="C72" i="1"/>
  <c r="D72" i="1"/>
  <c r="E72" i="1"/>
  <c r="F72" i="1"/>
  <c r="N71" i="1"/>
  <c r="X71" i="1"/>
  <c r="T72" i="1"/>
  <c r="L72" i="1"/>
  <c r="H72" i="1"/>
  <c r="I72" i="1"/>
  <c r="J72" i="1"/>
  <c r="K72" i="1"/>
  <c r="Q72" i="1"/>
  <c r="Y73" i="1"/>
  <c r="AC73" i="1"/>
  <c r="B73" i="1"/>
  <c r="U73" i="1"/>
  <c r="C73" i="1"/>
  <c r="D73" i="1"/>
  <c r="E73" i="1"/>
  <c r="F73" i="1"/>
  <c r="N72" i="1"/>
  <c r="X72" i="1"/>
  <c r="T73" i="1"/>
  <c r="L73" i="1"/>
  <c r="H73" i="1"/>
  <c r="I73" i="1"/>
  <c r="J73" i="1"/>
  <c r="K73" i="1"/>
  <c r="Q73" i="1"/>
  <c r="Y74" i="1"/>
  <c r="AC74" i="1"/>
  <c r="B74" i="1"/>
  <c r="U74" i="1"/>
  <c r="C74" i="1"/>
  <c r="D74" i="1"/>
  <c r="E74" i="1"/>
  <c r="F74" i="1"/>
  <c r="N73" i="1"/>
  <c r="X73" i="1"/>
  <c r="T74" i="1"/>
  <c r="L74" i="1"/>
  <c r="H74" i="1"/>
  <c r="I74" i="1"/>
  <c r="J74" i="1"/>
  <c r="K74" i="1"/>
  <c r="Q74" i="1"/>
  <c r="Y75" i="1"/>
  <c r="AC75" i="1"/>
  <c r="B75" i="1"/>
  <c r="U75" i="1"/>
  <c r="C75" i="1"/>
  <c r="D75" i="1"/>
  <c r="E75" i="1"/>
  <c r="F75" i="1"/>
  <c r="N74" i="1"/>
  <c r="X74" i="1"/>
  <c r="T75" i="1"/>
  <c r="L75" i="1"/>
  <c r="H75" i="1"/>
  <c r="I75" i="1"/>
  <c r="J75" i="1"/>
  <c r="K75" i="1"/>
  <c r="Q75" i="1"/>
  <c r="Y76" i="1"/>
  <c r="AC76" i="1"/>
  <c r="B76" i="1"/>
  <c r="U76" i="1"/>
  <c r="C76" i="1"/>
  <c r="D76" i="1"/>
  <c r="E76" i="1"/>
  <c r="F76" i="1"/>
  <c r="N75" i="1"/>
  <c r="X75" i="1"/>
  <c r="T76" i="1"/>
  <c r="L76" i="1"/>
  <c r="H76" i="1"/>
  <c r="I76" i="1"/>
  <c r="J76" i="1"/>
  <c r="K76" i="1"/>
  <c r="Q76" i="1"/>
  <c r="Y77" i="1"/>
  <c r="AC77" i="1"/>
  <c r="B77" i="1"/>
  <c r="U77" i="1"/>
  <c r="C77" i="1"/>
  <c r="D77" i="1"/>
  <c r="E77" i="1"/>
  <c r="F77" i="1"/>
  <c r="N76" i="1"/>
  <c r="X76" i="1"/>
  <c r="T77" i="1"/>
  <c r="L77" i="1"/>
  <c r="H77" i="1"/>
  <c r="I77" i="1"/>
  <c r="J77" i="1"/>
  <c r="K77" i="1"/>
  <c r="Q77" i="1"/>
  <c r="Y78" i="1"/>
  <c r="AC78" i="1"/>
  <c r="B78" i="1"/>
  <c r="U78" i="1"/>
  <c r="C78" i="1"/>
  <c r="D78" i="1"/>
  <c r="E78" i="1"/>
  <c r="F78" i="1"/>
  <c r="N77" i="1"/>
  <c r="X77" i="1"/>
  <c r="T78" i="1"/>
  <c r="L78" i="1"/>
  <c r="H78" i="1"/>
  <c r="I78" i="1"/>
  <c r="J78" i="1"/>
  <c r="K78" i="1"/>
  <c r="Q78" i="1"/>
  <c r="Y79" i="1"/>
  <c r="AC79" i="1"/>
  <c r="B79" i="1"/>
  <c r="U79" i="1"/>
  <c r="C79" i="1"/>
  <c r="D79" i="1"/>
  <c r="E79" i="1"/>
  <c r="F79" i="1"/>
  <c r="N78" i="1"/>
  <c r="X78" i="1"/>
  <c r="T79" i="1"/>
  <c r="L79" i="1"/>
  <c r="H79" i="1"/>
  <c r="I79" i="1"/>
  <c r="J79" i="1"/>
  <c r="K79" i="1"/>
  <c r="Q79" i="1"/>
  <c r="Y80" i="1"/>
  <c r="AC80" i="1"/>
  <c r="B80" i="1"/>
  <c r="U80" i="1"/>
  <c r="C80" i="1"/>
  <c r="D80" i="1"/>
  <c r="E80" i="1"/>
  <c r="F80" i="1"/>
  <c r="N79" i="1"/>
  <c r="X79" i="1"/>
  <c r="T80" i="1"/>
  <c r="L80" i="1"/>
  <c r="H80" i="1"/>
  <c r="I80" i="1"/>
  <c r="J80" i="1"/>
  <c r="K80" i="1"/>
  <c r="Q80" i="1"/>
  <c r="Y81" i="1"/>
  <c r="AC81" i="1"/>
  <c r="B81" i="1"/>
  <c r="U81" i="1"/>
  <c r="C81" i="1"/>
  <c r="D81" i="1"/>
  <c r="E81" i="1"/>
  <c r="F81" i="1"/>
  <c r="N80" i="1"/>
  <c r="X80" i="1"/>
  <c r="T81" i="1"/>
  <c r="L81" i="1"/>
  <c r="H81" i="1"/>
  <c r="I81" i="1"/>
  <c r="J81" i="1"/>
  <c r="K81" i="1"/>
  <c r="Q81" i="1"/>
  <c r="Y82" i="1"/>
  <c r="AC82" i="1"/>
  <c r="B82" i="1"/>
  <c r="U82" i="1"/>
  <c r="C82" i="1"/>
  <c r="D82" i="1"/>
  <c r="E82" i="1"/>
  <c r="F82" i="1"/>
  <c r="N81" i="1"/>
  <c r="X81" i="1"/>
  <c r="T82" i="1"/>
  <c r="L82" i="1"/>
  <c r="H82" i="1"/>
  <c r="I82" i="1"/>
  <c r="J82" i="1"/>
  <c r="K82" i="1"/>
  <c r="Q82" i="1"/>
  <c r="Y83" i="1"/>
  <c r="AC83" i="1"/>
  <c r="B83" i="1"/>
  <c r="U83" i="1"/>
  <c r="C83" i="1"/>
  <c r="D83" i="1"/>
  <c r="E83" i="1"/>
  <c r="F83" i="1"/>
  <c r="N82" i="1"/>
  <c r="X82" i="1"/>
  <c r="T83" i="1"/>
  <c r="L83" i="1"/>
  <c r="H83" i="1"/>
  <c r="I83" i="1"/>
  <c r="J83" i="1"/>
  <c r="K83" i="1"/>
  <c r="Q83" i="1"/>
  <c r="Y84" i="1"/>
  <c r="AC84" i="1"/>
  <c r="B84" i="1"/>
  <c r="U84" i="1"/>
  <c r="C84" i="1"/>
  <c r="D84" i="1"/>
  <c r="E84" i="1"/>
  <c r="F84" i="1"/>
  <c r="N83" i="1"/>
  <c r="X83" i="1"/>
  <c r="T84" i="1"/>
  <c r="L84" i="1"/>
  <c r="H84" i="1"/>
  <c r="I84" i="1"/>
  <c r="J84" i="1"/>
  <c r="K84" i="1"/>
  <c r="Q84" i="1"/>
  <c r="Y85" i="1"/>
  <c r="AC85" i="1"/>
  <c r="B85" i="1"/>
  <c r="U85" i="1"/>
  <c r="C85" i="1"/>
  <c r="D85" i="1"/>
  <c r="E85" i="1"/>
  <c r="F85" i="1"/>
  <c r="N84" i="1"/>
  <c r="X84" i="1"/>
  <c r="T85" i="1"/>
  <c r="L85" i="1"/>
  <c r="H85" i="1"/>
  <c r="I85" i="1"/>
  <c r="J85" i="1"/>
  <c r="K85" i="1"/>
  <c r="Q85" i="1"/>
  <c r="Y86" i="1"/>
  <c r="AC86" i="1"/>
  <c r="B86" i="1"/>
  <c r="U86" i="1"/>
  <c r="C86" i="1"/>
  <c r="D86" i="1"/>
  <c r="E86" i="1"/>
  <c r="F86" i="1"/>
  <c r="N85" i="1"/>
  <c r="X85" i="1"/>
  <c r="T86" i="1"/>
  <c r="L86" i="1"/>
  <c r="H86" i="1"/>
  <c r="I86" i="1"/>
  <c r="J86" i="1"/>
  <c r="K86" i="1"/>
  <c r="Q86" i="1"/>
  <c r="Y87" i="1"/>
  <c r="AC87" i="1"/>
  <c r="B87" i="1"/>
  <c r="U87" i="1"/>
  <c r="C87" i="1"/>
  <c r="D87" i="1"/>
  <c r="E87" i="1"/>
  <c r="F87" i="1"/>
  <c r="N86" i="1"/>
  <c r="X86" i="1"/>
  <c r="T87" i="1"/>
  <c r="L87" i="1"/>
  <c r="H87" i="1"/>
  <c r="I87" i="1"/>
  <c r="J87" i="1"/>
  <c r="K87" i="1"/>
  <c r="Q87" i="1"/>
  <c r="Y88" i="1"/>
  <c r="AC88" i="1"/>
  <c r="B88" i="1"/>
  <c r="U88" i="1"/>
  <c r="C88" i="1"/>
  <c r="D88" i="1"/>
  <c r="E88" i="1"/>
  <c r="F88" i="1"/>
  <c r="N87" i="1"/>
  <c r="X87" i="1"/>
  <c r="T88" i="1"/>
  <c r="L88" i="1"/>
  <c r="H88" i="1"/>
  <c r="I88" i="1"/>
  <c r="J88" i="1"/>
  <c r="K88" i="1"/>
  <c r="Q88" i="1"/>
  <c r="Y89" i="1"/>
  <c r="AC89" i="1"/>
  <c r="B89" i="1"/>
  <c r="U89" i="1"/>
  <c r="C89" i="1"/>
  <c r="D89" i="1"/>
  <c r="E89" i="1"/>
  <c r="F89" i="1"/>
  <c r="N88" i="1"/>
  <c r="X88" i="1"/>
  <c r="T89" i="1"/>
  <c r="L89" i="1"/>
  <c r="H89" i="1"/>
  <c r="I89" i="1"/>
  <c r="J89" i="1"/>
  <c r="K89" i="1"/>
  <c r="Q89" i="1"/>
  <c r="Y90" i="1"/>
  <c r="AC90" i="1"/>
  <c r="B90" i="1"/>
  <c r="U90" i="1"/>
  <c r="C90" i="1"/>
  <c r="D90" i="1"/>
  <c r="E90" i="1"/>
  <c r="F90" i="1"/>
  <c r="N89" i="1"/>
  <c r="X89" i="1"/>
  <c r="T90" i="1"/>
  <c r="L90" i="1"/>
  <c r="H90" i="1"/>
  <c r="I90" i="1"/>
  <c r="J90" i="1"/>
  <c r="K90" i="1"/>
  <c r="Q90" i="1"/>
  <c r="Y91" i="1"/>
  <c r="AC91" i="1"/>
  <c r="B91" i="1"/>
  <c r="U91" i="1"/>
  <c r="C91" i="1"/>
  <c r="D91" i="1"/>
  <c r="E91" i="1"/>
  <c r="F91" i="1"/>
  <c r="N90" i="1"/>
  <c r="X90" i="1"/>
  <c r="T91" i="1"/>
  <c r="L91" i="1"/>
  <c r="H91" i="1"/>
  <c r="I91" i="1"/>
  <c r="J91" i="1"/>
  <c r="K91" i="1"/>
  <c r="Q91" i="1"/>
  <c r="Y92" i="1"/>
  <c r="AC92" i="1"/>
  <c r="B92" i="1"/>
  <c r="U92" i="1"/>
  <c r="C92" i="1"/>
  <c r="D92" i="1"/>
  <c r="E92" i="1"/>
  <c r="F92" i="1"/>
  <c r="N91" i="1"/>
  <c r="X91" i="1"/>
  <c r="T92" i="1"/>
  <c r="L92" i="1"/>
  <c r="H92" i="1"/>
  <c r="I92" i="1"/>
  <c r="J92" i="1"/>
  <c r="K92" i="1"/>
  <c r="Q92" i="1"/>
  <c r="Y93" i="1"/>
  <c r="AC93" i="1"/>
  <c r="B93" i="1"/>
  <c r="U93" i="1"/>
  <c r="C93" i="1"/>
  <c r="D93" i="1"/>
  <c r="E93" i="1"/>
  <c r="F93" i="1"/>
  <c r="N92" i="1"/>
  <c r="X92" i="1"/>
  <c r="T93" i="1"/>
  <c r="L93" i="1"/>
  <c r="H93" i="1"/>
  <c r="I93" i="1"/>
  <c r="J93" i="1"/>
  <c r="K93" i="1"/>
  <c r="Q93" i="1"/>
  <c r="Y94" i="1"/>
  <c r="AC94" i="1"/>
  <c r="B94" i="1"/>
  <c r="U94" i="1"/>
  <c r="C94" i="1"/>
  <c r="D94" i="1"/>
  <c r="E94" i="1"/>
  <c r="F94" i="1"/>
  <c r="N93" i="1"/>
  <c r="X93" i="1"/>
  <c r="T94" i="1"/>
  <c r="L94" i="1"/>
  <c r="H94" i="1"/>
  <c r="I94" i="1"/>
  <c r="J94" i="1"/>
  <c r="K94" i="1"/>
  <c r="Q94" i="1"/>
  <c r="Y95" i="1"/>
  <c r="AC95" i="1"/>
  <c r="B95" i="1"/>
  <c r="U95" i="1"/>
  <c r="C95" i="1"/>
  <c r="D95" i="1"/>
  <c r="E95" i="1"/>
  <c r="F95" i="1"/>
  <c r="N94" i="1"/>
  <c r="X94" i="1"/>
  <c r="T95" i="1"/>
  <c r="L95" i="1"/>
  <c r="H95" i="1"/>
  <c r="I95" i="1"/>
  <c r="J95" i="1"/>
  <c r="K95" i="1"/>
  <c r="Q95" i="1"/>
  <c r="Y96" i="1"/>
  <c r="AC96" i="1"/>
  <c r="B96" i="1"/>
  <c r="U96" i="1"/>
  <c r="C96" i="1"/>
  <c r="D96" i="1"/>
  <c r="E96" i="1"/>
  <c r="F96" i="1"/>
  <c r="N95" i="1"/>
  <c r="X95" i="1"/>
  <c r="T96" i="1"/>
  <c r="L96" i="1"/>
  <c r="H96" i="1"/>
  <c r="I96" i="1"/>
  <c r="J96" i="1"/>
  <c r="K96" i="1"/>
  <c r="Q96" i="1"/>
  <c r="Y97" i="1"/>
  <c r="AC97" i="1"/>
  <c r="B97" i="1"/>
  <c r="U97" i="1"/>
  <c r="C97" i="1"/>
  <c r="D97" i="1"/>
  <c r="E97" i="1"/>
  <c r="F97" i="1"/>
  <c r="N96" i="1"/>
  <c r="X96" i="1"/>
  <c r="T97" i="1"/>
  <c r="L97" i="1"/>
  <c r="H97" i="1"/>
  <c r="I97" i="1"/>
  <c r="J97" i="1"/>
  <c r="K97" i="1"/>
  <c r="Q97" i="1"/>
  <c r="Y98" i="1"/>
  <c r="AC98" i="1"/>
  <c r="B98" i="1"/>
  <c r="U98" i="1"/>
  <c r="C98" i="1"/>
  <c r="D98" i="1"/>
  <c r="E98" i="1"/>
  <c r="F98" i="1"/>
  <c r="N97" i="1"/>
  <c r="X97" i="1"/>
  <c r="T98" i="1"/>
  <c r="L98" i="1"/>
  <c r="H98" i="1"/>
  <c r="I98" i="1"/>
  <c r="J98" i="1"/>
  <c r="K98" i="1"/>
  <c r="Q98" i="1"/>
  <c r="Y99" i="1"/>
  <c r="AC99" i="1"/>
  <c r="B99" i="1"/>
  <c r="U99" i="1"/>
  <c r="C99" i="1"/>
  <c r="D99" i="1"/>
  <c r="E99" i="1"/>
  <c r="F99" i="1"/>
  <c r="N98" i="1"/>
  <c r="X98" i="1"/>
  <c r="T99" i="1"/>
  <c r="L99" i="1"/>
  <c r="H99" i="1"/>
  <c r="I99" i="1"/>
  <c r="J99" i="1"/>
  <c r="K99" i="1"/>
  <c r="Q99" i="1"/>
  <c r="Y100" i="1"/>
  <c r="AC100" i="1"/>
  <c r="B100" i="1"/>
  <c r="U100" i="1"/>
  <c r="C100" i="1"/>
  <c r="D100" i="1"/>
  <c r="E100" i="1"/>
  <c r="F100" i="1"/>
  <c r="N99" i="1"/>
  <c r="X99" i="1"/>
  <c r="T100" i="1"/>
  <c r="L100" i="1"/>
  <c r="H100" i="1"/>
  <c r="I100" i="1"/>
  <c r="J100" i="1"/>
  <c r="K100" i="1"/>
  <c r="Q100" i="1"/>
  <c r="Y101" i="1"/>
  <c r="AC101" i="1"/>
  <c r="B101" i="1"/>
  <c r="U101" i="1"/>
  <c r="C101" i="1"/>
  <c r="D101" i="1"/>
  <c r="E101" i="1"/>
  <c r="F101" i="1"/>
  <c r="N100" i="1"/>
  <c r="X100" i="1"/>
  <c r="T101" i="1"/>
  <c r="L101" i="1"/>
  <c r="H101" i="1"/>
  <c r="I101" i="1"/>
  <c r="J101" i="1"/>
  <c r="K101" i="1"/>
  <c r="Q101" i="1"/>
  <c r="Y102" i="1"/>
  <c r="AC102" i="1"/>
  <c r="B102" i="1"/>
  <c r="U102" i="1"/>
  <c r="C102" i="1"/>
  <c r="D102" i="1"/>
  <c r="E102" i="1"/>
  <c r="F102" i="1"/>
  <c r="N101" i="1"/>
  <c r="X101" i="1"/>
  <c r="T102" i="1"/>
  <c r="L102" i="1"/>
  <c r="H102" i="1"/>
  <c r="I102" i="1"/>
  <c r="J102" i="1"/>
  <c r="K102" i="1"/>
  <c r="Q102" i="1"/>
  <c r="Y103" i="1"/>
  <c r="AC103" i="1"/>
  <c r="B103" i="1"/>
  <c r="U103" i="1"/>
  <c r="C103" i="1"/>
  <c r="D103" i="1"/>
  <c r="E103" i="1"/>
  <c r="F103" i="1"/>
  <c r="N102" i="1"/>
  <c r="X102" i="1"/>
  <c r="T103" i="1"/>
  <c r="L103" i="1"/>
  <c r="H103" i="1"/>
  <c r="I103" i="1"/>
  <c r="J103" i="1"/>
  <c r="K103" i="1"/>
  <c r="Q103" i="1"/>
  <c r="Y104" i="1"/>
  <c r="AC104" i="1"/>
  <c r="B104" i="1"/>
  <c r="U104" i="1"/>
  <c r="C104" i="1"/>
  <c r="D104" i="1"/>
  <c r="E104" i="1"/>
  <c r="F104" i="1"/>
  <c r="N103" i="1"/>
  <c r="X103" i="1"/>
  <c r="T104" i="1"/>
  <c r="L104" i="1"/>
  <c r="H104" i="1"/>
  <c r="I104" i="1"/>
  <c r="J104" i="1"/>
  <c r="K104" i="1"/>
  <c r="Q104" i="1"/>
  <c r="Y105" i="1"/>
  <c r="AC105" i="1"/>
  <c r="B105" i="1"/>
  <c r="U105" i="1"/>
  <c r="C105" i="1"/>
  <c r="D105" i="1"/>
  <c r="E105" i="1"/>
  <c r="F105" i="1"/>
  <c r="N104" i="1"/>
  <c r="X104" i="1"/>
  <c r="T105" i="1"/>
  <c r="L105" i="1"/>
  <c r="H105" i="1"/>
  <c r="I105" i="1"/>
  <c r="J105" i="1"/>
  <c r="K105" i="1"/>
  <c r="Q105" i="1"/>
  <c r="Y106" i="1"/>
  <c r="AC106" i="1"/>
  <c r="B106" i="1"/>
  <c r="U106" i="1"/>
  <c r="C106" i="1"/>
  <c r="D106" i="1"/>
  <c r="E106" i="1"/>
  <c r="F106" i="1"/>
  <c r="N105" i="1"/>
  <c r="X105" i="1"/>
  <c r="T106" i="1"/>
  <c r="L106" i="1"/>
  <c r="H106" i="1"/>
  <c r="I106" i="1"/>
  <c r="J106" i="1"/>
  <c r="K106" i="1"/>
  <c r="Q106" i="1"/>
  <c r="Y107" i="1"/>
  <c r="AC107" i="1"/>
  <c r="B107" i="1"/>
  <c r="U107" i="1"/>
  <c r="C107" i="1"/>
  <c r="D107" i="1"/>
  <c r="E107" i="1"/>
  <c r="F107" i="1"/>
  <c r="N106" i="1"/>
  <c r="X106" i="1"/>
  <c r="T107" i="1"/>
  <c r="L107" i="1"/>
  <c r="H107" i="1"/>
  <c r="I107" i="1"/>
  <c r="J107" i="1"/>
  <c r="K107" i="1"/>
  <c r="Q107" i="1"/>
  <c r="Y108" i="1"/>
  <c r="AC108" i="1"/>
  <c r="B108" i="1"/>
  <c r="U108" i="1"/>
  <c r="C108" i="1"/>
  <c r="D108" i="1"/>
  <c r="E108" i="1"/>
  <c r="F108" i="1"/>
  <c r="N107" i="1"/>
  <c r="X107" i="1"/>
  <c r="T108" i="1"/>
  <c r="L108" i="1"/>
  <c r="H108" i="1"/>
  <c r="I108" i="1"/>
  <c r="J108" i="1"/>
  <c r="K108" i="1"/>
  <c r="Q108" i="1"/>
  <c r="Y109" i="1"/>
  <c r="AC109" i="1"/>
  <c r="B109" i="1"/>
  <c r="U109" i="1"/>
  <c r="C109" i="1"/>
  <c r="D109" i="1"/>
  <c r="E109" i="1"/>
  <c r="F109" i="1"/>
  <c r="N108" i="1"/>
  <c r="X108" i="1"/>
  <c r="T109" i="1"/>
  <c r="L109" i="1"/>
  <c r="H109" i="1"/>
  <c r="I109" i="1"/>
  <c r="J109" i="1"/>
  <c r="K109" i="1"/>
  <c r="Q109" i="1"/>
  <c r="Y110" i="1"/>
  <c r="AC110" i="1"/>
  <c r="V11" i="1"/>
  <c r="R11" i="1"/>
  <c r="Z12" i="1"/>
  <c r="AD12" i="1"/>
  <c r="V12" i="1"/>
  <c r="R12" i="1"/>
  <c r="Z13" i="1"/>
  <c r="AD13" i="1"/>
  <c r="V13" i="1"/>
  <c r="R13" i="1"/>
  <c r="Z14" i="1"/>
  <c r="AD14" i="1"/>
  <c r="V14" i="1"/>
  <c r="R14" i="1"/>
  <c r="Z15" i="1"/>
  <c r="AD15" i="1"/>
  <c r="V15" i="1"/>
  <c r="R15" i="1"/>
  <c r="Z16" i="1"/>
  <c r="AD16" i="1"/>
  <c r="V16" i="1"/>
  <c r="R16" i="1"/>
  <c r="Z17" i="1"/>
  <c r="AD17" i="1"/>
  <c r="V17" i="1"/>
  <c r="R17" i="1"/>
  <c r="Z18" i="1"/>
  <c r="AD18" i="1"/>
  <c r="V18" i="1"/>
  <c r="R18" i="1"/>
  <c r="Z19" i="1"/>
  <c r="AD19" i="1"/>
  <c r="V19" i="1"/>
  <c r="R19" i="1"/>
  <c r="Z20" i="1"/>
  <c r="AD20" i="1"/>
  <c r="V20" i="1"/>
  <c r="R20" i="1"/>
  <c r="Z21" i="1"/>
  <c r="AD21" i="1"/>
  <c r="V21" i="1"/>
  <c r="R21" i="1"/>
  <c r="Z22" i="1"/>
  <c r="AD22" i="1"/>
  <c r="V22" i="1"/>
  <c r="R22" i="1"/>
  <c r="Z23" i="1"/>
  <c r="AD23" i="1"/>
  <c r="V23" i="1"/>
  <c r="R23" i="1"/>
  <c r="Z24" i="1"/>
  <c r="AD24" i="1"/>
  <c r="V24" i="1"/>
  <c r="R24" i="1"/>
  <c r="Z25" i="1"/>
  <c r="AD25" i="1"/>
  <c r="V25" i="1"/>
  <c r="R25" i="1"/>
  <c r="Z26" i="1"/>
  <c r="AD26" i="1"/>
  <c r="V26" i="1"/>
  <c r="R26" i="1"/>
  <c r="Z27" i="1"/>
  <c r="AD27" i="1"/>
  <c r="V27" i="1"/>
  <c r="R27" i="1"/>
  <c r="Z28" i="1"/>
  <c r="AD28" i="1"/>
  <c r="V28" i="1"/>
  <c r="R28" i="1"/>
  <c r="Z29" i="1"/>
  <c r="AD29" i="1"/>
  <c r="V29" i="1"/>
  <c r="R29" i="1"/>
  <c r="Z30" i="1"/>
  <c r="AD30" i="1"/>
  <c r="V30" i="1"/>
  <c r="R30" i="1"/>
  <c r="Z31" i="1"/>
  <c r="AD31" i="1"/>
  <c r="V31" i="1"/>
  <c r="R31" i="1"/>
  <c r="Z32" i="1"/>
  <c r="AD32" i="1"/>
  <c r="V32" i="1"/>
  <c r="R32" i="1"/>
  <c r="Z33" i="1"/>
  <c r="AD33" i="1"/>
  <c r="V33" i="1"/>
  <c r="R33" i="1"/>
  <c r="Z34" i="1"/>
  <c r="AD34" i="1"/>
  <c r="V34" i="1"/>
  <c r="R34" i="1"/>
  <c r="Z35" i="1"/>
  <c r="AD35" i="1"/>
  <c r="V35" i="1"/>
  <c r="R35" i="1"/>
  <c r="Z36" i="1"/>
  <c r="AD36" i="1"/>
  <c r="V36" i="1"/>
  <c r="R36" i="1"/>
  <c r="Z37" i="1"/>
  <c r="AD37" i="1"/>
  <c r="V37" i="1"/>
  <c r="R37" i="1"/>
  <c r="Z38" i="1"/>
  <c r="AD38" i="1"/>
  <c r="V38" i="1"/>
  <c r="R38" i="1"/>
  <c r="Z39" i="1"/>
  <c r="AD39" i="1"/>
  <c r="V39" i="1"/>
  <c r="R39" i="1"/>
  <c r="Z40" i="1"/>
  <c r="AD40" i="1"/>
  <c r="V40" i="1"/>
  <c r="R40" i="1"/>
  <c r="Z41" i="1"/>
  <c r="AD41" i="1"/>
  <c r="V41" i="1"/>
  <c r="R41" i="1"/>
  <c r="Z42" i="1"/>
  <c r="AD42" i="1"/>
  <c r="V42" i="1"/>
  <c r="R42" i="1"/>
  <c r="Z43" i="1"/>
  <c r="AD43" i="1"/>
  <c r="V43" i="1"/>
  <c r="R43" i="1"/>
  <c r="Z44" i="1"/>
  <c r="AD44" i="1"/>
  <c r="V44" i="1"/>
  <c r="R44" i="1"/>
  <c r="Z45" i="1"/>
  <c r="AD45" i="1"/>
  <c r="V45" i="1"/>
  <c r="R45" i="1"/>
  <c r="Z46" i="1"/>
  <c r="AD46" i="1"/>
  <c r="V46" i="1"/>
  <c r="R46" i="1"/>
  <c r="Z47" i="1"/>
  <c r="AD47" i="1"/>
  <c r="V47" i="1"/>
  <c r="R47" i="1"/>
  <c r="Z48" i="1"/>
  <c r="AD48" i="1"/>
  <c r="V48" i="1"/>
  <c r="R48" i="1"/>
  <c r="Z49" i="1"/>
  <c r="AD49" i="1"/>
  <c r="V49" i="1"/>
  <c r="R49" i="1"/>
  <c r="Z50" i="1"/>
  <c r="AD50" i="1"/>
  <c r="V50" i="1"/>
  <c r="R50" i="1"/>
  <c r="Z51" i="1"/>
  <c r="AD51" i="1"/>
  <c r="V51" i="1"/>
  <c r="R51" i="1"/>
  <c r="Z52" i="1"/>
  <c r="AD52" i="1"/>
  <c r="V52" i="1"/>
  <c r="R52" i="1"/>
  <c r="Z53" i="1"/>
  <c r="AD53" i="1"/>
  <c r="V53" i="1"/>
  <c r="R53" i="1"/>
  <c r="Z54" i="1"/>
  <c r="AD54" i="1"/>
  <c r="V54" i="1"/>
  <c r="R54" i="1"/>
  <c r="Z55" i="1"/>
  <c r="AD55" i="1"/>
  <c r="V55" i="1"/>
  <c r="R55" i="1"/>
  <c r="Z56" i="1"/>
  <c r="AD56" i="1"/>
  <c r="V56" i="1"/>
  <c r="R56" i="1"/>
  <c r="Z57" i="1"/>
  <c r="AD57" i="1"/>
  <c r="V57" i="1"/>
  <c r="R57" i="1"/>
  <c r="Z58" i="1"/>
  <c r="AD58" i="1"/>
  <c r="V58" i="1"/>
  <c r="R58" i="1"/>
  <c r="Z59" i="1"/>
  <c r="AD59" i="1"/>
  <c r="V59" i="1"/>
  <c r="R59" i="1"/>
  <c r="Z60" i="1"/>
  <c r="AD60" i="1"/>
  <c r="V60" i="1"/>
  <c r="R60" i="1"/>
  <c r="Z61" i="1"/>
  <c r="AD61" i="1"/>
  <c r="V61" i="1"/>
  <c r="R61" i="1"/>
  <c r="Z62" i="1"/>
  <c r="AD62" i="1"/>
  <c r="V62" i="1"/>
  <c r="R62" i="1"/>
  <c r="Z63" i="1"/>
  <c r="AD63" i="1"/>
  <c r="V63" i="1"/>
  <c r="R63" i="1"/>
  <c r="Z64" i="1"/>
  <c r="AD64" i="1"/>
  <c r="V64" i="1"/>
  <c r="R64" i="1"/>
  <c r="Z65" i="1"/>
  <c r="AD65" i="1"/>
  <c r="V65" i="1"/>
  <c r="R65" i="1"/>
  <c r="Z66" i="1"/>
  <c r="AD66" i="1"/>
  <c r="V66" i="1"/>
  <c r="R66" i="1"/>
  <c r="Z67" i="1"/>
  <c r="AD67" i="1"/>
  <c r="V67" i="1"/>
  <c r="R67" i="1"/>
  <c r="Z68" i="1"/>
  <c r="AD68" i="1"/>
  <c r="V68" i="1"/>
  <c r="R68" i="1"/>
  <c r="Z69" i="1"/>
  <c r="AD69" i="1"/>
  <c r="V69" i="1"/>
  <c r="R69" i="1"/>
  <c r="Z70" i="1"/>
  <c r="AD70" i="1"/>
  <c r="V70" i="1"/>
  <c r="R70" i="1"/>
  <c r="Z71" i="1"/>
  <c r="AD71" i="1"/>
  <c r="V71" i="1"/>
  <c r="R71" i="1"/>
  <c r="Z72" i="1"/>
  <c r="AD72" i="1"/>
  <c r="V72" i="1"/>
  <c r="R72" i="1"/>
  <c r="Z73" i="1"/>
  <c r="AD73" i="1"/>
  <c r="V73" i="1"/>
  <c r="R73" i="1"/>
  <c r="Z74" i="1"/>
  <c r="AD74" i="1"/>
  <c r="V74" i="1"/>
  <c r="R74" i="1"/>
  <c r="Z75" i="1"/>
  <c r="AD75" i="1"/>
  <c r="V75" i="1"/>
  <c r="R75" i="1"/>
  <c r="Z76" i="1"/>
  <c r="AD76" i="1"/>
  <c r="V76" i="1"/>
  <c r="R76" i="1"/>
  <c r="Z77" i="1"/>
  <c r="AD77" i="1"/>
  <c r="V77" i="1"/>
  <c r="R77" i="1"/>
  <c r="Z78" i="1"/>
  <c r="AD78" i="1"/>
  <c r="V78" i="1"/>
  <c r="R78" i="1"/>
  <c r="Z79" i="1"/>
  <c r="AD79" i="1"/>
  <c r="V79" i="1"/>
  <c r="R79" i="1"/>
  <c r="Z80" i="1"/>
  <c r="AD80" i="1"/>
  <c r="V80" i="1"/>
  <c r="R80" i="1"/>
  <c r="Z81" i="1"/>
  <c r="AD81" i="1"/>
  <c r="V81" i="1"/>
  <c r="R81" i="1"/>
  <c r="Z82" i="1"/>
  <c r="AD82" i="1"/>
  <c r="V82" i="1"/>
  <c r="R82" i="1"/>
  <c r="Z83" i="1"/>
  <c r="AD83" i="1"/>
  <c r="V83" i="1"/>
  <c r="R83" i="1"/>
  <c r="Z84" i="1"/>
  <c r="AD84" i="1"/>
  <c r="V84" i="1"/>
  <c r="R84" i="1"/>
  <c r="Z85" i="1"/>
  <c r="AD85" i="1"/>
  <c r="V85" i="1"/>
  <c r="R85" i="1"/>
  <c r="Z86" i="1"/>
  <c r="AD86" i="1"/>
  <c r="V86" i="1"/>
  <c r="R86" i="1"/>
  <c r="Z87" i="1"/>
  <c r="AD87" i="1"/>
  <c r="V87" i="1"/>
  <c r="R87" i="1"/>
  <c r="Z88" i="1"/>
  <c r="AD88" i="1"/>
  <c r="V88" i="1"/>
  <c r="R88" i="1"/>
  <c r="Z89" i="1"/>
  <c r="AD89" i="1"/>
  <c r="V89" i="1"/>
  <c r="R89" i="1"/>
  <c r="Z90" i="1"/>
  <c r="AD90" i="1"/>
  <c r="V90" i="1"/>
  <c r="R90" i="1"/>
  <c r="Z91" i="1"/>
  <c r="AD91" i="1"/>
  <c r="V91" i="1"/>
  <c r="R91" i="1"/>
  <c r="Z92" i="1"/>
  <c r="AD92" i="1"/>
  <c r="V92" i="1"/>
  <c r="R92" i="1"/>
  <c r="Z93" i="1"/>
  <c r="AD93" i="1"/>
  <c r="V93" i="1"/>
  <c r="R93" i="1"/>
  <c r="Z94" i="1"/>
  <c r="AD94" i="1"/>
  <c r="V94" i="1"/>
  <c r="R94" i="1"/>
  <c r="Z95" i="1"/>
  <c r="AD95" i="1"/>
  <c r="V95" i="1"/>
  <c r="R95" i="1"/>
  <c r="Z96" i="1"/>
  <c r="AD96" i="1"/>
  <c r="V96" i="1"/>
  <c r="R96" i="1"/>
  <c r="Z97" i="1"/>
  <c r="AD97" i="1"/>
  <c r="V97" i="1"/>
  <c r="R97" i="1"/>
  <c r="Z98" i="1"/>
  <c r="AD98" i="1"/>
  <c r="V98" i="1"/>
  <c r="R98" i="1"/>
  <c r="Z99" i="1"/>
  <c r="AD99" i="1"/>
  <c r="V99" i="1"/>
  <c r="R99" i="1"/>
  <c r="Z100" i="1"/>
  <c r="AD100" i="1"/>
  <c r="V100" i="1"/>
  <c r="R100" i="1"/>
  <c r="Z101" i="1"/>
  <c r="AD101" i="1"/>
  <c r="V101" i="1"/>
  <c r="R101" i="1"/>
  <c r="Z102" i="1"/>
  <c r="AD102" i="1"/>
  <c r="V102" i="1"/>
  <c r="R102" i="1"/>
  <c r="Z103" i="1"/>
  <c r="AD103" i="1"/>
  <c r="V103" i="1"/>
  <c r="R103" i="1"/>
  <c r="Z104" i="1"/>
  <c r="AD104" i="1"/>
  <c r="V104" i="1"/>
  <c r="R104" i="1"/>
  <c r="Z105" i="1"/>
  <c r="AD105" i="1"/>
  <c r="V105" i="1"/>
  <c r="R105" i="1"/>
  <c r="Z106" i="1"/>
  <c r="AD106" i="1"/>
  <c r="V106" i="1"/>
  <c r="R106" i="1"/>
  <c r="Z107" i="1"/>
  <c r="AD107" i="1"/>
  <c r="V107" i="1"/>
  <c r="R107" i="1"/>
  <c r="Z108" i="1"/>
  <c r="AD108" i="1"/>
  <c r="V108" i="1"/>
  <c r="R108" i="1"/>
  <c r="Z109" i="1"/>
  <c r="AD109" i="1"/>
  <c r="V109" i="1"/>
  <c r="R109" i="1"/>
  <c r="Z110" i="1"/>
  <c r="AD110" i="1"/>
  <c r="AE110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N110" i="1"/>
  <c r="X110" i="1"/>
  <c r="B110" i="1"/>
  <c r="V110" i="1"/>
  <c r="U110" i="1"/>
  <c r="N109" i="1"/>
  <c r="X109" i="1"/>
  <c r="T110" i="1"/>
  <c r="C110" i="1"/>
  <c r="D110" i="1"/>
  <c r="E110" i="1"/>
  <c r="F110" i="1"/>
  <c r="L110" i="1"/>
  <c r="H110" i="1"/>
  <c r="I110" i="1"/>
  <c r="J110" i="1"/>
  <c r="K110" i="1"/>
  <c r="R110" i="1"/>
  <c r="Q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B21" i="1"/>
  <c r="AE20" i="1"/>
  <c r="AB20" i="1"/>
  <c r="AE19" i="1"/>
  <c r="AB19" i="1"/>
  <c r="AE18" i="1"/>
  <c r="AB18" i="1"/>
  <c r="AE17" i="1"/>
  <c r="AB17" i="1"/>
  <c r="AE16" i="1"/>
  <c r="AB16" i="1"/>
  <c r="AE15" i="1"/>
  <c r="AB15" i="1"/>
  <c r="AE14" i="1"/>
  <c r="AB14" i="1"/>
  <c r="AE13" i="1"/>
  <c r="AB13" i="1"/>
  <c r="AE12" i="1"/>
  <c r="AB12" i="1"/>
  <c r="M11" i="1"/>
  <c r="V7" i="1"/>
  <c r="V6" i="1"/>
</calcChain>
</file>

<file path=xl/sharedStrings.xml><?xml version="1.0" encoding="utf-8"?>
<sst xmlns="http://schemas.openxmlformats.org/spreadsheetml/2006/main" count="197" uniqueCount="75">
  <si>
    <t>mantle melting condition</t>
    <phoneticPr fontId="2" type="noConversion"/>
  </si>
  <si>
    <t>Mineral modes and melting reaction of the mantle</t>
    <phoneticPr fontId="2" type="noConversion"/>
  </si>
  <si>
    <t>S in the mantle sulfides</t>
    <phoneticPr fontId="2" type="noConversion"/>
  </si>
  <si>
    <t>S, Cu, and Zr in the mantle</t>
    <phoneticPr fontId="2" type="noConversion"/>
  </si>
  <si>
    <t>olivin</t>
    <phoneticPr fontId="2" type="noConversion"/>
  </si>
  <si>
    <t>Opx</t>
    <phoneticPr fontId="2" type="noConversion"/>
  </si>
  <si>
    <t>Cpx</t>
    <phoneticPr fontId="2" type="noConversion"/>
  </si>
  <si>
    <t>Spl</t>
    <phoneticPr fontId="2" type="noConversion"/>
  </si>
  <si>
    <t>Reference</t>
    <phoneticPr fontId="2" type="noConversion"/>
  </si>
  <si>
    <t>phase</t>
    <phoneticPr fontId="2" type="noConversion"/>
  </si>
  <si>
    <t>olivine</t>
    <phoneticPr fontId="2" type="noConversion"/>
  </si>
  <si>
    <t>orthopyroxene</t>
    <phoneticPr fontId="2" type="noConversion"/>
  </si>
  <si>
    <t>clinopyroxene</t>
    <phoneticPr fontId="2" type="noConversion"/>
  </si>
  <si>
    <t>spinel</t>
    <phoneticPr fontId="2" type="noConversion"/>
  </si>
  <si>
    <t>composition</t>
    <phoneticPr fontId="2" type="noConversion"/>
  </si>
  <si>
    <t>S in sulfide(ppm)</t>
  </si>
  <si>
    <t>S in sulfide(wt%)</t>
    <phoneticPr fontId="2" type="noConversion"/>
  </si>
  <si>
    <t>Reference</t>
  </si>
  <si>
    <t>spinel lherzolite(DMM)</t>
    <phoneticPr fontId="2" type="noConversion"/>
  </si>
  <si>
    <t>Dmin/liq</t>
    <phoneticPr fontId="2" type="noConversion"/>
  </si>
  <si>
    <t>(Fe,Ni,Cu)S</t>
    <phoneticPr fontId="2" type="noConversion"/>
  </si>
  <si>
    <t>S</t>
    <phoneticPr fontId="2" type="noConversion"/>
  </si>
  <si>
    <t>melting reaction for lherzolite</t>
    <phoneticPr fontId="2" type="noConversion"/>
  </si>
  <si>
    <t>Zr</t>
    <phoneticPr fontId="2" type="noConversion"/>
  </si>
  <si>
    <t>Cu</t>
    <phoneticPr fontId="2" type="noConversion"/>
  </si>
  <si>
    <t>melting reaction for harzburgite</t>
    <phoneticPr fontId="2" type="noConversion"/>
  </si>
  <si>
    <t>Li et al. (2022) GCA</t>
    <phoneticPr fontId="2" type="noConversion"/>
  </si>
  <si>
    <t xml:space="preserve"> Mineral modes (without sulfide)</t>
    <phoneticPr fontId="2" type="noConversion"/>
  </si>
  <si>
    <t xml:space="preserve"> Mineral modes (with sulfide)</t>
    <phoneticPr fontId="2" type="noConversion"/>
  </si>
  <si>
    <t>Bulk D</t>
    <phoneticPr fontId="2" type="noConversion"/>
  </si>
  <si>
    <t>Peridotite residue</t>
    <phoneticPr fontId="2" type="noConversion"/>
  </si>
  <si>
    <t>instantaneous melt</t>
    <phoneticPr fontId="2" type="noConversion"/>
  </si>
  <si>
    <t>Aggregated melt</t>
    <phoneticPr fontId="2" type="noConversion"/>
  </si>
  <si>
    <t>F</t>
  </si>
  <si>
    <t>Mass of residue</t>
    <phoneticPr fontId="2" type="noConversion"/>
  </si>
  <si>
    <t>sulfide</t>
    <phoneticPr fontId="2" type="noConversion"/>
  </si>
  <si>
    <t>SCSS</t>
    <phoneticPr fontId="2" type="noConversion"/>
  </si>
  <si>
    <t>Cu/Zr</t>
    <phoneticPr fontId="2" type="noConversion"/>
  </si>
  <si>
    <t>Notes:</t>
    <phoneticPr fontId="2" type="noConversion"/>
  </si>
  <si>
    <t>Ol</t>
    <phoneticPr fontId="2" type="noConversion"/>
  </si>
  <si>
    <t>Sp</t>
    <phoneticPr fontId="2" type="noConversion"/>
  </si>
  <si>
    <r>
      <t xml:space="preserve"> D</t>
    </r>
    <r>
      <rPr>
        <b/>
        <vertAlign val="superscript"/>
        <sz val="12"/>
        <color theme="1"/>
        <rFont val="Times New Roman"/>
        <family val="1"/>
      </rPr>
      <t xml:space="preserve">mineral/melt </t>
    </r>
    <r>
      <rPr>
        <b/>
        <sz val="12"/>
        <color theme="1"/>
        <rFont val="Times New Roman"/>
        <family val="1"/>
      </rPr>
      <t>for Cu and Zr</t>
    </r>
    <phoneticPr fontId="2" type="noConversion"/>
  </si>
  <si>
    <r>
      <t>D</t>
    </r>
    <r>
      <rPr>
        <b/>
        <vertAlign val="subscript"/>
        <sz val="12"/>
        <color theme="1"/>
        <rFont val="Times New Roman"/>
        <family val="1"/>
      </rPr>
      <t>Cu</t>
    </r>
    <r>
      <rPr>
        <b/>
        <vertAlign val="superscript"/>
        <sz val="12"/>
        <color theme="1"/>
        <rFont val="Times New Roman"/>
        <family val="1"/>
      </rPr>
      <t>sulfide/melt</t>
    </r>
    <phoneticPr fontId="2" type="noConversion"/>
  </si>
  <si>
    <t>References</t>
    <phoneticPr fontId="1" type="noConversion"/>
  </si>
  <si>
    <r>
      <t>C</t>
    </r>
    <r>
      <rPr>
        <b/>
        <vertAlign val="sub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(ppm)</t>
    </r>
    <phoneticPr fontId="15" type="noConversion"/>
  </si>
  <si>
    <t>Average</t>
    <phoneticPr fontId="1" type="noConversion"/>
  </si>
  <si>
    <r>
      <t xml:space="preserve"> fO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(FMQ)</t>
    </r>
    <phoneticPr fontId="2" type="noConversion"/>
  </si>
  <si>
    <t>Workman and Hart (2005)</t>
    <phoneticPr fontId="2" type="noConversion"/>
  </si>
  <si>
    <t>Fallon et al. (2008)</t>
    <phoneticPr fontId="2" type="noConversion"/>
  </si>
  <si>
    <t>Gaetani and Grove (1998)</t>
    <phoneticPr fontId="2" type="noConversion"/>
  </si>
  <si>
    <t>Kelemen (1990)</t>
    <phoneticPr fontId="2" type="noConversion"/>
  </si>
  <si>
    <t>McDade et al (2003)</t>
    <phoneticPr fontId="2" type="noConversion"/>
  </si>
  <si>
    <t>Horn (1994)</t>
    <phoneticPr fontId="2" type="noConversion"/>
  </si>
  <si>
    <t>Sun et al. (2020); Saal et al. (2002)</t>
    <phoneticPr fontId="2" type="noConversion"/>
  </si>
  <si>
    <t>Salters and Stracke (2004); Workman and Hart (2005)</t>
    <phoneticPr fontId="2" type="noConversion"/>
  </si>
  <si>
    <t>Salters and Stracke (2004)</t>
    <phoneticPr fontId="2" type="noConversion"/>
  </si>
  <si>
    <t>D</t>
    <phoneticPr fontId="1" type="noConversion"/>
  </si>
  <si>
    <t>Jugo et al. (2005)</t>
    <phoneticPr fontId="2" type="noConversion"/>
  </si>
  <si>
    <t>uncertainty</t>
    <phoneticPr fontId="1" type="noConversion"/>
  </si>
  <si>
    <r>
      <t xml:space="preserve">Workman, R. K. &amp; Hart, S. R. Major and trace element composition of the depleted MORB mantle (DMM).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231</t>
    </r>
    <r>
      <rPr>
        <sz val="12"/>
        <color theme="1"/>
        <rFont val="Times New Roman"/>
        <family val="1"/>
      </rPr>
      <t>, 53–72 (2005).</t>
    </r>
  </si>
  <si>
    <r>
      <t xml:space="preserve">Salters, V. J. M. &amp; Stracke, A. Composition of the depleted mantle. </t>
    </r>
    <r>
      <rPr>
        <i/>
        <sz val="12"/>
        <color theme="1"/>
        <rFont val="Times New Roman"/>
        <family val="1"/>
      </rPr>
      <t>Geochemistry, Geophysics, Geosystems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, (2004).</t>
    </r>
  </si>
  <si>
    <r>
      <t xml:space="preserve">Falloon, T. J., Green, D. H., Danyushevsky, L. V. &amp; McNeill, A. W. The Composition of Near-solidus Partial Melts of Fertile Peridotite at 1 and 1·5 GPa: Implications for the Petrogenesis of MORB. </t>
    </r>
    <r>
      <rPr>
        <i/>
        <sz val="12"/>
        <color theme="1"/>
        <rFont val="Times New Roman"/>
        <family val="1"/>
      </rPr>
      <t>Journal of Petrology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49</t>
    </r>
    <r>
      <rPr>
        <sz val="12"/>
        <color theme="1"/>
        <rFont val="Times New Roman"/>
        <family val="1"/>
      </rPr>
      <t>, 591–613 (2008).</t>
    </r>
  </si>
  <si>
    <r>
      <t>Gaetani, G. A., &amp; Grove, T. L. The influence of water on melting of mantle peridotite. </t>
    </r>
    <r>
      <rPr>
        <i/>
        <sz val="12"/>
        <color rgb="FF222222"/>
        <rFont val="Times New Roman"/>
        <family val="1"/>
      </rPr>
      <t>Contributions to Mineralogy and Petrology</t>
    </r>
    <r>
      <rPr>
        <sz val="12"/>
        <color rgb="FF222222"/>
        <rFont val="Times New Roman"/>
        <family val="1"/>
      </rPr>
      <t> </t>
    </r>
    <r>
      <rPr>
        <b/>
        <i/>
        <sz val="12"/>
        <color rgb="FF222222"/>
        <rFont val="Times New Roman"/>
        <family val="1"/>
      </rPr>
      <t>131</t>
    </r>
    <r>
      <rPr>
        <sz val="12"/>
        <color rgb="FF222222"/>
        <rFont val="Times New Roman"/>
        <family val="1"/>
      </rPr>
      <t>, 323-346 (1998).</t>
    </r>
    <phoneticPr fontId="1" type="noConversion"/>
  </si>
  <si>
    <r>
      <t>Li, Y., &amp; Audétat, A. Partitioning of V, Mn, Co, Ni, Cu, Zn, As, Mo, Ag, Sn, Sb, W, Au, Pb, and Bi between sulfide phases and hydrous basanite melt at upper mantle conditions. </t>
    </r>
    <r>
      <rPr>
        <i/>
        <sz val="12"/>
        <color rgb="FF222222"/>
        <rFont val="Times New Roman"/>
        <family val="1"/>
      </rPr>
      <t>Earth and Planetary Science Letters</t>
    </r>
    <r>
      <rPr>
        <sz val="12"/>
        <color rgb="FF222222"/>
        <rFont val="Times New Roman"/>
        <family val="1"/>
      </rPr>
      <t> </t>
    </r>
    <r>
      <rPr>
        <b/>
        <sz val="12"/>
        <color rgb="FF222222"/>
        <rFont val="Times New Roman"/>
        <family val="1"/>
      </rPr>
      <t>355</t>
    </r>
    <r>
      <rPr>
        <sz val="12"/>
        <color rgb="FF222222"/>
        <rFont val="Times New Roman"/>
        <family val="1"/>
      </rPr>
      <t>, 327-340 (2012).</t>
    </r>
    <phoneticPr fontId="1" type="noConversion"/>
  </si>
  <si>
    <r>
      <t xml:space="preserve">Barnes, S. J. &amp; Lightfoot,  P. C. Formation of magmatic nickel-sulfide ore deposits and processses affecting their copper and platinum-group element contents. </t>
    </r>
    <r>
      <rPr>
        <i/>
        <sz val="12"/>
        <rFont val="Times New Roman"/>
        <family val="1"/>
      </rPr>
      <t>Economic Geology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>, 179-213 (2005).</t>
    </r>
    <phoneticPr fontId="1" type="noConversion"/>
  </si>
  <si>
    <r>
      <t xml:space="preserve">Horn, I., Foley, S. F., Jackson, S. E. &amp; Jenner, G. A. Experimentally determined partitioning of high field strength- and selected transition elements between spinel and basaltic melt. </t>
    </r>
    <r>
      <rPr>
        <i/>
        <sz val="12"/>
        <color theme="1"/>
        <rFont val="Times New Roman"/>
        <family val="1"/>
      </rPr>
      <t>Chemical Geology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117</t>
    </r>
    <r>
      <rPr>
        <sz val="12"/>
        <color theme="1"/>
        <rFont val="Times New Roman"/>
        <family val="1"/>
      </rPr>
      <t>, 193–218 (1994).</t>
    </r>
    <phoneticPr fontId="1" type="noConversion"/>
  </si>
  <si>
    <r>
      <t xml:space="preserve">Kelemen, P. B., Johnson, K. T. M., Kinzler, R. J. &amp; Irving, A. J. High-field-strength element depletions in arc basalts due to mantle–magma interaction. </t>
    </r>
    <r>
      <rPr>
        <i/>
        <sz val="12"/>
        <color theme="1"/>
        <rFont val="Times New Roman"/>
        <family val="1"/>
      </rPr>
      <t>Nature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345</t>
    </r>
    <r>
      <rPr>
        <sz val="12"/>
        <color theme="1"/>
        <rFont val="Times New Roman"/>
        <family val="1"/>
      </rPr>
      <t>, 521–524 (1990).</t>
    </r>
  </si>
  <si>
    <r>
      <t xml:space="preserve">McDade, P., Blundy, J. D. &amp; Wood, B. J. Trace element partitioning between mantle wedge peridotite and hydrous MgO-rich melt. </t>
    </r>
    <r>
      <rPr>
        <i/>
        <sz val="12"/>
        <color theme="1"/>
        <rFont val="Times New Roman"/>
        <family val="1"/>
      </rPr>
      <t>American Mineralogist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88</t>
    </r>
    <r>
      <rPr>
        <sz val="12"/>
        <color theme="1"/>
        <rFont val="Times New Roman"/>
        <family val="1"/>
      </rPr>
      <t>, 1825–1831 (2003).</t>
    </r>
  </si>
  <si>
    <r>
      <t xml:space="preserve">Li, Y., Li, Y.-X. &amp; Xu, Z. The partitioning of Cu and Ag between minerals and silicate melts during partial melting of planetary silicate mantles. </t>
    </r>
    <r>
      <rPr>
        <i/>
        <sz val="12"/>
        <color theme="1"/>
        <rFont val="Times New Roman"/>
        <family val="1"/>
      </rPr>
      <t>Geochimica et Cosmochimica Acta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324</t>
    </r>
    <r>
      <rPr>
        <sz val="12"/>
        <color theme="1"/>
        <rFont val="Times New Roman"/>
        <family val="1"/>
      </rPr>
      <t>, 280–311 (2022).</t>
    </r>
    <phoneticPr fontId="1" type="noConversion"/>
  </si>
  <si>
    <r>
      <t xml:space="preserve">Saal, A. E., Hauri, E. H., Langmuir, C. H. &amp; Perfit, M. R. Vapour undersaturation in primitive mid-ocean-ridge basalt and the volatile content of Earth’s upper mantle. </t>
    </r>
    <r>
      <rPr>
        <i/>
        <sz val="12"/>
        <color theme="1"/>
        <rFont val="Times New Roman"/>
        <family val="1"/>
      </rPr>
      <t>Nature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419</t>
    </r>
    <r>
      <rPr>
        <sz val="12"/>
        <color theme="1"/>
        <rFont val="Times New Roman"/>
        <family val="1"/>
      </rPr>
      <t>, 451–455 (2002).</t>
    </r>
    <phoneticPr fontId="1" type="noConversion"/>
  </si>
  <si>
    <r>
      <t xml:space="preserve">Sun, Z.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Sulfur abundance and heterogeneity in the MORB mantle estimated by copper partitioning and sulfur solubility modelling. </t>
    </r>
    <r>
      <rPr>
        <i/>
        <sz val="12"/>
        <color theme="1"/>
        <rFont val="Times New Roman"/>
        <family val="1"/>
      </rPr>
      <t>Earth and Planetary Science Letters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538</t>
    </r>
    <r>
      <rPr>
        <sz val="12"/>
        <color theme="1"/>
        <rFont val="Times New Roman"/>
        <family val="1"/>
      </rPr>
      <t>, 116169 (2020).</t>
    </r>
    <phoneticPr fontId="1" type="noConversion"/>
  </si>
  <si>
    <r>
      <t xml:space="preserve">Jugo, P. J., Luth, R. W. &amp; Richards, J. P. Experimental data on the speciation of sulfur as a function of oxygen fugacity in basaltic melts. </t>
    </r>
    <r>
      <rPr>
        <i/>
        <sz val="12"/>
        <color theme="1"/>
        <rFont val="Times New Roman"/>
        <family val="1"/>
      </rPr>
      <t>Geochimica et Cosmochimica Acta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69</t>
    </r>
    <r>
      <rPr>
        <sz val="12"/>
        <color theme="1"/>
        <rFont val="Times New Roman"/>
        <family val="1"/>
      </rPr>
      <t>, 497–503 (2005).</t>
    </r>
    <phoneticPr fontId="1" type="noConversion"/>
  </si>
  <si>
    <r>
      <t>D</t>
    </r>
    <r>
      <rPr>
        <vertAlign val="subscript"/>
        <sz val="12"/>
        <color theme="1"/>
        <rFont val="Times New Roman"/>
        <family val="1"/>
      </rPr>
      <t>Cu</t>
    </r>
    <r>
      <rPr>
        <vertAlign val="superscript"/>
        <sz val="12"/>
        <color theme="1"/>
        <rFont val="Times New Roman"/>
        <family val="1"/>
      </rPr>
      <t>sulfide/melt</t>
    </r>
    <r>
      <rPr>
        <sz val="12"/>
        <color theme="1"/>
        <rFont val="Times New Roman"/>
        <family val="1"/>
      </rPr>
      <t xml:space="preserve"> is estimtated by D</t>
    </r>
    <r>
      <rPr>
        <vertAlign val="subscript"/>
        <sz val="12"/>
        <color theme="1"/>
        <rFont val="Times New Roman"/>
        <family val="1"/>
      </rPr>
      <t>Cu</t>
    </r>
    <r>
      <rPr>
        <vertAlign val="superscript"/>
        <sz val="12"/>
        <color theme="1"/>
        <rFont val="Times New Roman"/>
        <family val="1"/>
      </rPr>
      <t>mss/melt</t>
    </r>
    <r>
      <rPr>
        <sz val="12"/>
        <color theme="1"/>
        <rFont val="Times New Roman"/>
        <family val="1"/>
      </rPr>
      <t xml:space="preserve"> of 250 (Barnes and Lightfoot, 2005),  D</t>
    </r>
    <r>
      <rPr>
        <vertAlign val="subscript"/>
        <sz val="12"/>
        <color theme="1"/>
        <rFont val="Times New Roman"/>
        <family val="1"/>
      </rPr>
      <t>Cu</t>
    </r>
    <r>
      <rPr>
        <vertAlign val="superscript"/>
        <sz val="12"/>
        <color theme="1"/>
        <rFont val="Times New Roman"/>
        <family val="1"/>
      </rPr>
      <t xml:space="preserve">sulfide liquid/melt </t>
    </r>
    <r>
      <rPr>
        <sz val="12"/>
        <color theme="1"/>
        <rFont val="Times New Roman"/>
        <family val="1"/>
      </rPr>
      <t>of 1000 (Li et al., 2012) and mss/sulfide liquid ratio of 5:1.</t>
    </r>
    <phoneticPr fontId="2" type="noConversion"/>
  </si>
  <si>
    <t>Supplementary Table 10. Model for Cu and Zr variations during mid-ocean ridge mantle melting.</t>
    <phoneticPr fontId="2" type="noConversion"/>
  </si>
  <si>
    <t>References: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</si>
</sst>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0_);[Red]\(0.0000\)"/>
    <numFmt numFmtId="177" formatCode="0.00_);[Red]\(0.00\)"/>
    <numFmt numFmtId="178" formatCode="0.000_);\(0.000\)"/>
    <numFmt numFmtId="179" formatCode="0.00_ "/>
    <numFmt numFmtId="180" formatCode="0.00000"/>
    <numFmt numFmtId="181" formatCode="0.000"/>
    <numFmt numFmtId="182" formatCode="0_ "/>
  </numFmts>
  <fonts count="21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vertAlign val="sub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sz val="9"/>
      <name val="等线"/>
      <family val="3"/>
      <charset val="134"/>
      <scheme val="minor"/>
    </font>
    <font>
      <b/>
      <vertAlign val="subscript"/>
      <sz val="12"/>
      <name val="Times New Roman"/>
      <family val="1"/>
    </font>
    <font>
      <i/>
      <sz val="12"/>
      <color rgb="FF222222"/>
      <name val="Times New Roman"/>
      <family val="1"/>
    </font>
    <font>
      <sz val="12"/>
      <color rgb="FF222222"/>
      <name val="Times New Roman"/>
      <family val="1"/>
    </font>
    <font>
      <b/>
      <i/>
      <sz val="12"/>
      <color rgb="FF222222"/>
      <name val="Times New Roman"/>
      <family val="1"/>
    </font>
    <font>
      <b/>
      <sz val="12"/>
      <color rgb="FF22222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177" fontId="4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6" fontId="4" fillId="0" borderId="0" xfId="0" applyNumberFormat="1" applyFont="1">
      <alignment vertical="center"/>
    </xf>
    <xf numFmtId="0" fontId="12" fillId="0" borderId="0" xfId="0" applyFont="1">
      <alignment vertical="center"/>
    </xf>
    <xf numFmtId="181" fontId="4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2" fontId="4" fillId="0" borderId="0" xfId="0" applyNumberFormat="1" applyFont="1">
      <alignment vertical="center"/>
    </xf>
    <xf numFmtId="2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4" fillId="0" borderId="3" xfId="0" applyFont="1" applyBorder="1">
      <alignment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>
      <alignment vertical="center"/>
    </xf>
    <xf numFmtId="2" fontId="3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right" vertical="center"/>
    </xf>
    <xf numFmtId="2" fontId="3" fillId="0" borderId="3" xfId="0" applyNumberFormat="1" applyFont="1" applyBorder="1" applyAlignment="1">
      <alignment horizontal="left" vertical="center"/>
    </xf>
    <xf numFmtId="0" fontId="3" fillId="0" borderId="3" xfId="0" applyFont="1" applyBorder="1">
      <alignment vertical="center"/>
    </xf>
    <xf numFmtId="179" fontId="12" fillId="0" borderId="0" xfId="0" applyNumberFormat="1" applyFont="1" applyAlignment="1">
      <alignment horizontal="center" vertical="center"/>
    </xf>
    <xf numFmtId="179" fontId="14" fillId="0" borderId="0" xfId="0" applyNumberFormat="1" applyFont="1" applyAlignment="1">
      <alignment horizontal="center" vertical="center"/>
    </xf>
    <xf numFmtId="179" fontId="12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182" fontId="12" fillId="0" borderId="1" xfId="0" applyNumberFormat="1" applyFont="1" applyBorder="1" applyAlignment="1">
      <alignment horizontal="left"/>
    </xf>
    <xf numFmtId="182" fontId="12" fillId="0" borderId="0" xfId="0" applyNumberFormat="1" applyFont="1" applyAlignment="1">
      <alignment horizontal="left"/>
    </xf>
    <xf numFmtId="2" fontId="3" fillId="0" borderId="3" xfId="0" applyNumberFormat="1" applyFont="1" applyBorder="1">
      <alignment vertical="center"/>
    </xf>
    <xf numFmtId="2" fontId="4" fillId="0" borderId="1" xfId="0" applyNumberFormat="1" applyFont="1" applyBorder="1">
      <alignment vertical="center"/>
    </xf>
    <xf numFmtId="2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/>
    </xf>
    <xf numFmtId="181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8" fontId="3" fillId="0" borderId="0" xfId="0" applyNumberFormat="1" applyFont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7F001-F7D3-4C20-A4A3-C2AEFEA4B7E7}">
  <dimension ref="A1:AO236"/>
  <sheetViews>
    <sheetView tabSelected="1" zoomScale="55" zoomScaleNormal="55" workbookViewId="0">
      <selection sqref="A1:XFD1048576"/>
    </sheetView>
  </sheetViews>
  <sheetFormatPr baseColWidth="10" defaultColWidth="14.3984375" defaultRowHeight="16"/>
  <cols>
    <col min="1" max="1" width="14.3984375" style="1"/>
    <col min="2" max="6" width="14.3984375" style="14"/>
    <col min="7" max="7" width="14.3984375" style="1"/>
    <col min="8" max="8" width="14.59765625" style="1" bestFit="1" customWidth="1"/>
    <col min="9" max="9" width="18.3984375" style="1" bestFit="1" customWidth="1"/>
    <col min="10" max="10" width="17.796875" style="1" bestFit="1" customWidth="1"/>
    <col min="11" max="12" width="14.59765625" style="1" bestFit="1" customWidth="1"/>
    <col min="13" max="13" width="14.3984375" style="1"/>
    <col min="14" max="14" width="27.59765625" style="1" bestFit="1" customWidth="1"/>
    <col min="15" max="15" width="29.19921875" style="1" bestFit="1" customWidth="1"/>
    <col min="16" max="16" width="27.796875" style="1" bestFit="1" customWidth="1"/>
    <col min="17" max="17" width="29.19921875" style="1" bestFit="1" customWidth="1"/>
    <col min="18" max="18" width="27.796875" style="1" bestFit="1" customWidth="1"/>
    <col min="19" max="19" width="29.19921875" style="1" bestFit="1" customWidth="1"/>
    <col min="20" max="20" width="27.59765625" style="1" bestFit="1" customWidth="1"/>
    <col min="21" max="21" width="29.19921875" style="1" bestFit="1" customWidth="1"/>
    <col min="22" max="22" width="14.59765625" style="1" bestFit="1" customWidth="1"/>
    <col min="23" max="23" width="17.3984375" style="1" bestFit="1" customWidth="1"/>
    <col min="24" max="24" width="34.3984375" style="1" bestFit="1" customWidth="1"/>
    <col min="25" max="25" width="23.3984375" style="1" bestFit="1" customWidth="1"/>
    <col min="26" max="26" width="23.796875" style="1" bestFit="1" customWidth="1"/>
    <col min="27" max="27" width="24.3984375" style="1" bestFit="1" customWidth="1"/>
    <col min="28" max="28" width="27.3984375" style="1" customWidth="1"/>
    <col min="29" max="29" width="18.19921875" style="1" bestFit="1" customWidth="1"/>
    <col min="30" max="31" width="18.19921875" style="1" customWidth="1"/>
    <col min="32" max="32" width="33.3984375" style="1" customWidth="1"/>
    <col min="33" max="37" width="14.3984375" style="1"/>
    <col min="38" max="38" width="14.59765625" style="1" bestFit="1" customWidth="1"/>
    <col min="39" max="41" width="12" style="5" customWidth="1"/>
    <col min="42" max="46" width="12" style="1" customWidth="1"/>
    <col min="47" max="47" width="16.19921875" style="1" customWidth="1"/>
    <col min="48" max="48" width="13.3984375" style="1" customWidth="1"/>
    <col min="49" max="49" width="14.59765625" style="1" bestFit="1" customWidth="1"/>
    <col min="50" max="50" width="19.3984375" style="1" bestFit="1" customWidth="1"/>
    <col min="51" max="16384" width="14.3984375" style="1"/>
  </cols>
  <sheetData>
    <row r="1" spans="1:41" s="4" customFormat="1">
      <c r="A1" s="4" t="s">
        <v>73</v>
      </c>
      <c r="B1" s="15"/>
      <c r="C1" s="15"/>
      <c r="D1" s="15"/>
      <c r="E1" s="15"/>
      <c r="F1" s="15"/>
      <c r="AM1" s="16"/>
      <c r="AN1" s="16"/>
      <c r="AO1" s="16"/>
    </row>
    <row r="2" spans="1:41" s="4" customFormat="1">
      <c r="B2" s="15"/>
      <c r="C2" s="15"/>
      <c r="D2" s="15"/>
      <c r="E2" s="15"/>
      <c r="F2" s="15"/>
      <c r="AM2" s="16"/>
      <c r="AN2" s="16"/>
      <c r="AO2" s="16"/>
    </row>
    <row r="3" spans="1:41" ht="18">
      <c r="A3" s="25" t="s">
        <v>0</v>
      </c>
      <c r="B3" s="33"/>
      <c r="C3" s="18"/>
      <c r="D3" s="19"/>
      <c r="E3" s="60" t="s">
        <v>1</v>
      </c>
      <c r="F3" s="60"/>
      <c r="G3" s="60"/>
      <c r="H3" s="60"/>
      <c r="I3" s="60"/>
      <c r="J3" s="60"/>
      <c r="K3" s="17"/>
      <c r="L3" s="58" t="s">
        <v>41</v>
      </c>
      <c r="M3" s="58"/>
      <c r="N3" s="58"/>
      <c r="O3" s="58"/>
      <c r="P3" s="58"/>
      <c r="Q3" s="58"/>
      <c r="R3" s="58"/>
      <c r="S3" s="58"/>
      <c r="T3" s="58"/>
      <c r="U3" s="26"/>
      <c r="V3" s="26"/>
      <c r="W3" s="59" t="s">
        <v>2</v>
      </c>
      <c r="X3" s="59"/>
      <c r="Y3" s="59"/>
      <c r="Z3" s="59"/>
      <c r="AA3" s="58" t="s">
        <v>3</v>
      </c>
      <c r="AB3" s="58"/>
      <c r="AC3" s="58"/>
      <c r="AD3" s="58"/>
      <c r="AE3" s="17"/>
      <c r="AM3" s="1"/>
      <c r="AN3" s="1"/>
      <c r="AO3" s="1"/>
    </row>
    <row r="4" spans="1:41" ht="18">
      <c r="A4" s="20" t="s">
        <v>46</v>
      </c>
      <c r="B4" s="20"/>
      <c r="F4" s="2" t="s">
        <v>39</v>
      </c>
      <c r="G4" s="2" t="s">
        <v>5</v>
      </c>
      <c r="H4" s="2" t="s">
        <v>6</v>
      </c>
      <c r="I4" s="2" t="s">
        <v>40</v>
      </c>
      <c r="J4" s="2" t="s">
        <v>8</v>
      </c>
      <c r="L4" s="2" t="s">
        <v>9</v>
      </c>
      <c r="M4" s="46" t="s">
        <v>39</v>
      </c>
      <c r="N4" s="46"/>
      <c r="O4" s="47" t="s">
        <v>5</v>
      </c>
      <c r="P4" s="47"/>
      <c r="Q4" s="2" t="s">
        <v>6</v>
      </c>
      <c r="R4" s="2"/>
      <c r="S4" s="46" t="s">
        <v>40</v>
      </c>
      <c r="T4" s="46"/>
      <c r="U4" s="48" t="s">
        <v>29</v>
      </c>
      <c r="V4" s="48"/>
      <c r="W4" s="22" t="s">
        <v>14</v>
      </c>
      <c r="X4" s="23" t="s">
        <v>15</v>
      </c>
      <c r="Y4" s="23" t="s">
        <v>16</v>
      </c>
      <c r="Z4" s="23" t="s">
        <v>17</v>
      </c>
      <c r="AA4" s="28" t="s">
        <v>44</v>
      </c>
      <c r="AB4" s="27" t="s">
        <v>45</v>
      </c>
      <c r="AC4" s="46" t="s">
        <v>58</v>
      </c>
      <c r="AD4" s="46"/>
      <c r="AE4" s="29" t="s">
        <v>43</v>
      </c>
      <c r="AM4" s="1"/>
      <c r="AN4" s="1"/>
      <c r="AO4" s="1"/>
    </row>
    <row r="5" spans="1:41">
      <c r="A5" s="20">
        <v>0</v>
      </c>
      <c r="B5" s="20"/>
      <c r="E5" s="24" t="s">
        <v>18</v>
      </c>
      <c r="F5" s="8">
        <v>0.56999999999999995</v>
      </c>
      <c r="G5" s="8">
        <v>0.28000000000000003</v>
      </c>
      <c r="H5" s="8">
        <v>0.13</v>
      </c>
      <c r="I5" s="8">
        <v>0.02</v>
      </c>
      <c r="J5" s="32" t="s">
        <v>47</v>
      </c>
      <c r="L5" s="2"/>
      <c r="M5" s="2" t="s">
        <v>56</v>
      </c>
      <c r="N5" s="1" t="s">
        <v>17</v>
      </c>
      <c r="O5" s="2" t="s">
        <v>56</v>
      </c>
      <c r="P5" s="1" t="s">
        <v>17</v>
      </c>
      <c r="Q5" s="2" t="s">
        <v>56</v>
      </c>
      <c r="R5" s="1" t="s">
        <v>17</v>
      </c>
      <c r="S5" s="2" t="s">
        <v>56</v>
      </c>
      <c r="T5" s="1" t="s">
        <v>17</v>
      </c>
      <c r="U5" s="48"/>
      <c r="V5" s="48"/>
      <c r="W5" s="22" t="s">
        <v>20</v>
      </c>
      <c r="X5" s="22">
        <v>369000</v>
      </c>
      <c r="Y5" s="22">
        <v>36.9</v>
      </c>
      <c r="Z5" s="22" t="s">
        <v>57</v>
      </c>
      <c r="AA5" s="3" t="s">
        <v>21</v>
      </c>
      <c r="AB5" s="2">
        <v>150</v>
      </c>
      <c r="AC5" s="2">
        <v>200</v>
      </c>
      <c r="AD5" s="2">
        <v>400</v>
      </c>
      <c r="AE5" s="1" t="s">
        <v>53</v>
      </c>
      <c r="AM5" s="1"/>
      <c r="AN5" s="1"/>
      <c r="AO5" s="1"/>
    </row>
    <row r="6" spans="1:41">
      <c r="A6" s="14"/>
      <c r="E6" s="24" t="s">
        <v>22</v>
      </c>
      <c r="F6" s="8">
        <v>0.221727441542484</v>
      </c>
      <c r="G6" s="8">
        <v>-0.36474164133738601</v>
      </c>
      <c r="H6" s="8">
        <v>-0.81661600810536983</v>
      </c>
      <c r="I6" s="8">
        <v>-3.7487335359675786E-2</v>
      </c>
      <c r="J6" s="32" t="s">
        <v>49</v>
      </c>
      <c r="L6" s="2" t="s">
        <v>23</v>
      </c>
      <c r="M6" s="2">
        <v>7.0000000000000001E-3</v>
      </c>
      <c r="N6" s="30" t="s">
        <v>50</v>
      </c>
      <c r="O6" s="21">
        <v>2.7E-2</v>
      </c>
      <c r="P6" s="30" t="s">
        <v>51</v>
      </c>
      <c r="Q6" s="2">
        <v>0.10299999999999999</v>
      </c>
      <c r="R6" s="30" t="s">
        <v>51</v>
      </c>
      <c r="S6" s="2">
        <v>0.06</v>
      </c>
      <c r="T6" s="30" t="s">
        <v>52</v>
      </c>
      <c r="U6" s="2" t="s">
        <v>23</v>
      </c>
      <c r="V6" s="12">
        <f>M6*F5+O6*G5+Q6*H5+S6*I5</f>
        <v>2.614E-2</v>
      </c>
      <c r="W6" s="2"/>
      <c r="AA6" s="3" t="s">
        <v>24</v>
      </c>
      <c r="AB6" s="2">
        <v>30</v>
      </c>
      <c r="AC6" s="2"/>
      <c r="AD6" s="2"/>
      <c r="AE6" s="1" t="s">
        <v>55</v>
      </c>
      <c r="AM6" s="1"/>
      <c r="AN6" s="1"/>
      <c r="AO6" s="1"/>
    </row>
    <row r="7" spans="1:41">
      <c r="A7" s="34"/>
      <c r="B7" s="34"/>
      <c r="C7" s="34"/>
      <c r="D7" s="34"/>
      <c r="E7" s="35" t="s">
        <v>25</v>
      </c>
      <c r="F7" s="36">
        <v>7.3015873015873006E-2</v>
      </c>
      <c r="G7" s="36">
        <v>-1.0730158730158701</v>
      </c>
      <c r="H7" s="36"/>
      <c r="I7" s="36"/>
      <c r="J7" s="31" t="s">
        <v>48</v>
      </c>
      <c r="K7" s="37"/>
      <c r="L7" s="38" t="s">
        <v>24</v>
      </c>
      <c r="M7" s="38">
        <v>4.7E-2</v>
      </c>
      <c r="N7" s="39" t="s">
        <v>26</v>
      </c>
      <c r="O7" s="40">
        <v>2.7900000000000001E-2</v>
      </c>
      <c r="P7" s="39" t="s">
        <v>26</v>
      </c>
      <c r="Q7" s="38">
        <v>6.0100000000000001E-2</v>
      </c>
      <c r="R7" s="39" t="s">
        <v>26</v>
      </c>
      <c r="S7" s="38">
        <v>0.15</v>
      </c>
      <c r="T7" s="39" t="s">
        <v>26</v>
      </c>
      <c r="U7" s="38" t="s">
        <v>24</v>
      </c>
      <c r="V7" s="41">
        <f>M7*F5+O7*G5+Q7*H5+S7*I5</f>
        <v>4.5415000000000004E-2</v>
      </c>
      <c r="W7" s="38"/>
      <c r="X7" s="37"/>
      <c r="Y7" s="37"/>
      <c r="Z7" s="37"/>
      <c r="AA7" s="6" t="s">
        <v>23</v>
      </c>
      <c r="AB7" s="38">
        <v>5.0819999999999999</v>
      </c>
      <c r="AC7" s="38">
        <v>6.0869999999999997</v>
      </c>
      <c r="AD7" s="38">
        <v>4.2690000000000001</v>
      </c>
      <c r="AE7" s="37" t="s">
        <v>54</v>
      </c>
      <c r="AM7" s="1"/>
      <c r="AN7" s="1"/>
      <c r="AO7" s="1"/>
    </row>
    <row r="8" spans="1:41" s="4" customFormat="1" ht="20.25" customHeight="1">
      <c r="B8" s="15"/>
      <c r="C8" s="49" t="s">
        <v>27</v>
      </c>
      <c r="D8" s="49"/>
      <c r="E8" s="49"/>
      <c r="F8" s="49"/>
      <c r="H8" s="50" t="s">
        <v>28</v>
      </c>
      <c r="I8" s="50"/>
      <c r="J8" s="50"/>
      <c r="K8" s="50"/>
      <c r="L8" s="50"/>
      <c r="Q8" s="50" t="s">
        <v>29</v>
      </c>
      <c r="R8" s="50"/>
      <c r="S8" s="3"/>
      <c r="T8" s="50" t="s">
        <v>30</v>
      </c>
      <c r="U8" s="50"/>
      <c r="V8" s="50"/>
      <c r="W8" s="3"/>
      <c r="X8" s="50" t="s">
        <v>31</v>
      </c>
      <c r="Y8" s="50"/>
      <c r="Z8" s="50"/>
      <c r="AA8" s="3"/>
      <c r="AB8" s="50" t="s">
        <v>32</v>
      </c>
      <c r="AC8" s="50"/>
      <c r="AD8" s="50"/>
      <c r="AE8" s="50"/>
    </row>
    <row r="9" spans="1:41" s="4" customFormat="1" ht="18" customHeight="1">
      <c r="A9" s="54" t="s">
        <v>33</v>
      </c>
      <c r="B9" s="56" t="s">
        <v>34</v>
      </c>
      <c r="C9" s="56" t="s">
        <v>39</v>
      </c>
      <c r="D9" s="56" t="s">
        <v>5</v>
      </c>
      <c r="E9" s="56" t="s">
        <v>6</v>
      </c>
      <c r="F9" s="56" t="s">
        <v>40</v>
      </c>
      <c r="G9" s="51"/>
      <c r="H9" s="52" t="s">
        <v>39</v>
      </c>
      <c r="I9" s="52" t="s">
        <v>5</v>
      </c>
      <c r="J9" s="52" t="s">
        <v>6</v>
      </c>
      <c r="K9" s="52" t="s">
        <v>40</v>
      </c>
      <c r="L9" s="52" t="s">
        <v>35</v>
      </c>
      <c r="N9" s="52" t="s">
        <v>36</v>
      </c>
      <c r="O9" s="52" t="s">
        <v>42</v>
      </c>
      <c r="P9" s="52"/>
      <c r="Q9" s="52" t="s">
        <v>24</v>
      </c>
      <c r="R9" s="52" t="s">
        <v>23</v>
      </c>
      <c r="S9" s="7"/>
      <c r="T9" s="52" t="s">
        <v>21</v>
      </c>
      <c r="U9" s="52" t="s">
        <v>24</v>
      </c>
      <c r="V9" s="52" t="s">
        <v>23</v>
      </c>
      <c r="W9" s="7"/>
      <c r="X9" s="52" t="s">
        <v>21</v>
      </c>
      <c r="Y9" s="52" t="s">
        <v>24</v>
      </c>
      <c r="Z9" s="52" t="s">
        <v>23</v>
      </c>
      <c r="AA9" s="7"/>
      <c r="AB9" s="52" t="s">
        <v>21</v>
      </c>
      <c r="AC9" s="52" t="s">
        <v>24</v>
      </c>
      <c r="AD9" s="52" t="s">
        <v>23</v>
      </c>
      <c r="AE9" s="52" t="s">
        <v>37</v>
      </c>
    </row>
    <row r="10" spans="1:41" ht="16" customHeight="1" thickBot="1">
      <c r="A10" s="55"/>
      <c r="B10" s="57"/>
      <c r="C10" s="57"/>
      <c r="D10" s="57"/>
      <c r="E10" s="57"/>
      <c r="F10" s="57"/>
      <c r="G10" s="51"/>
      <c r="H10" s="53"/>
      <c r="I10" s="53"/>
      <c r="J10" s="53"/>
      <c r="K10" s="53"/>
      <c r="L10" s="53"/>
      <c r="N10" s="53"/>
      <c r="O10" s="53"/>
      <c r="P10" s="52"/>
      <c r="Q10" s="53"/>
      <c r="R10" s="53"/>
      <c r="S10" s="7"/>
      <c r="T10" s="53"/>
      <c r="U10" s="53"/>
      <c r="V10" s="53"/>
      <c r="W10" s="7"/>
      <c r="X10" s="53"/>
      <c r="Y10" s="53"/>
      <c r="Z10" s="53"/>
      <c r="AA10" s="7"/>
      <c r="AB10" s="53"/>
      <c r="AC10" s="53"/>
      <c r="AD10" s="53"/>
      <c r="AE10" s="53"/>
      <c r="AM10" s="1"/>
      <c r="AN10" s="1"/>
      <c r="AO10" s="1"/>
    </row>
    <row r="11" spans="1:41" ht="17" thickTop="1">
      <c r="A11" s="8">
        <v>0</v>
      </c>
      <c r="B11" s="8">
        <f>1-A11</f>
        <v>1</v>
      </c>
      <c r="C11" s="8">
        <f>F5</f>
        <v>0.56999999999999995</v>
      </c>
      <c r="D11" s="8">
        <f>G5</f>
        <v>0.28000000000000003</v>
      </c>
      <c r="E11" s="8">
        <f>H5</f>
        <v>0.13</v>
      </c>
      <c r="F11" s="8">
        <f>I5</f>
        <v>0.02</v>
      </c>
      <c r="G11" s="2"/>
      <c r="H11" s="8">
        <f>C11/SUM($C11:$F11)*(1-$L11)</f>
        <v>0.56976829268292684</v>
      </c>
      <c r="I11" s="8">
        <f t="shared" ref="I11:K26" si="0">D11/SUM($C11:$F11)*(1-$L11)</f>
        <v>0.27988617886178868</v>
      </c>
      <c r="J11" s="8">
        <f t="shared" si="0"/>
        <v>0.12994715447154473</v>
      </c>
      <c r="K11" s="8">
        <f t="shared" si="0"/>
        <v>1.9991869918699189E-2</v>
      </c>
      <c r="L11" s="13">
        <f>T11/$X$5</f>
        <v>4.0650406504065041E-4</v>
      </c>
      <c r="M11" s="8">
        <f>1450+290</f>
        <v>1740</v>
      </c>
      <c r="N11" s="8">
        <f>(1+10^(2*$A$5-2.1))*(1447)</f>
        <v>1458.4939295564602</v>
      </c>
      <c r="O11" s="8">
        <v>850</v>
      </c>
      <c r="P11" s="8"/>
      <c r="Q11" s="8">
        <f t="shared" ref="Q11:Q74" si="1">$M$7*H11+$O$7*I11+$Q$7*J11+$S$7*K11+O11*L11</f>
        <v>0.39092499390243901</v>
      </c>
      <c r="R11" s="8">
        <f t="shared" ref="R11:R74" si="2">$M$6*H11+$O$6*I11+$Q$6*J11+$S$6*K11</f>
        <v>2.612937398373984E-2</v>
      </c>
      <c r="S11" s="8"/>
      <c r="T11" s="8">
        <f>AB5</f>
        <v>150</v>
      </c>
      <c r="U11" s="8">
        <f>AB6</f>
        <v>30</v>
      </c>
      <c r="V11" s="8">
        <f>AB7</f>
        <v>5.0819999999999999</v>
      </c>
      <c r="W11" s="8"/>
      <c r="X11" s="8">
        <f>N11</f>
        <v>1458.4939295564602</v>
      </c>
      <c r="Y11" s="8"/>
      <c r="Z11" s="8"/>
      <c r="AA11" s="8"/>
      <c r="AB11" s="8"/>
      <c r="AC11" s="8"/>
      <c r="AD11" s="8"/>
      <c r="AE11" s="8"/>
      <c r="AF11" s="2"/>
      <c r="AG11" s="2"/>
      <c r="AI11" s="2"/>
      <c r="AM11" s="1"/>
      <c r="AN11" s="1"/>
      <c r="AO11" s="1"/>
    </row>
    <row r="12" spans="1:41">
      <c r="A12" s="8">
        <v>0.01</v>
      </c>
      <c r="B12" s="8">
        <f t="shared" ref="B12:B75" si="3">1-A12</f>
        <v>0.99</v>
      </c>
      <c r="C12" s="8">
        <f t="shared" ref="C12:C75" si="4">IF($F$5+$A12*$F$6&gt;0, $F$5+$A12*$F$6, 0)</f>
        <v>0.5722172744154248</v>
      </c>
      <c r="D12" s="8">
        <f t="shared" ref="D12:D75" si="5">IF($G$5+$A12*$G$6&gt;0, $G$5+$A12*$G$6, 0)</f>
        <v>0.27635258358662618</v>
      </c>
      <c r="E12" s="8">
        <f t="shared" ref="E12:E75" si="6">IF($H$5+$A12*$H$6&gt;0, $H$5+$A12*$H$6, 0)</f>
        <v>0.12183383991894631</v>
      </c>
      <c r="F12" s="8">
        <f t="shared" ref="F12:F75" si="7">IF($I$5+$A12*$I$6&gt;0, $I$5+$A12*$I$6, 0)</f>
        <v>1.9625126646403243E-2</v>
      </c>
      <c r="G12" s="2"/>
      <c r="H12" s="9">
        <f t="shared" ref="H12:H75" si="8">C12/SUM($C12:$F12)*(1-$L12)</f>
        <v>0.57776616969892625</v>
      </c>
      <c r="I12" s="9">
        <f t="shared" si="0"/>
        <v>0.2790324249968909</v>
      </c>
      <c r="J12" s="9">
        <f t="shared" si="0"/>
        <v>0.1230152848873593</v>
      </c>
      <c r="K12" s="9">
        <f t="shared" si="0"/>
        <v>1.981543507915301E-2</v>
      </c>
      <c r="L12" s="13">
        <f t="shared" ref="L12:L75" si="9">T12/$X$5</f>
        <v>3.7068533767056847E-4</v>
      </c>
      <c r="M12" s="9"/>
      <c r="N12" s="8">
        <f t="shared" ref="N12:N75" si="10">(1+10^(2*$A$5-2.1))*(1447)</f>
        <v>1458.4939295564602</v>
      </c>
      <c r="O12" s="9">
        <v>850</v>
      </c>
      <c r="P12" s="9"/>
      <c r="Q12" s="9">
        <f t="shared" si="1"/>
        <v>0.3603880855368492</v>
      </c>
      <c r="R12" s="9">
        <f t="shared" si="2"/>
        <v>2.5437739110955725E-2</v>
      </c>
      <c r="S12" s="9"/>
      <c r="T12" s="9">
        <f>IF((B11*T11-X11*(B11-B12))/B12&lt;0,0,(B11*T11-X11*(B11-B12))/B12)</f>
        <v>136.78288960043977</v>
      </c>
      <c r="U12" s="9">
        <f>(U11*B11-Y12*(B11-B12))/B12</f>
        <v>29.539760060885378</v>
      </c>
      <c r="V12" s="9">
        <f>IF((V11*B11-Z12*(B11-B12))/B12&gt;0,(V11*B11-Z12*(B11-B12))/B12,0)</f>
        <v>3.7021629728270717</v>
      </c>
      <c r="W12" s="9"/>
      <c r="X12" s="9">
        <f>N12</f>
        <v>1458.4939295564602</v>
      </c>
      <c r="Y12" s="9">
        <f>U11/(Q11+(1-Q11)*(A12-A11))</f>
        <v>75.563753972347584</v>
      </c>
      <c r="Z12" s="9">
        <f>V11/(R11+(1-R11)*(A12-A11))</f>
        <v>141.68586569011975</v>
      </c>
      <c r="AA12" s="9"/>
      <c r="AB12" s="9">
        <f>X12</f>
        <v>1458.4939295564602</v>
      </c>
      <c r="AC12" s="9">
        <f>Y12</f>
        <v>75.563753972347584</v>
      </c>
      <c r="AD12" s="9">
        <f>Z12</f>
        <v>141.68586569011975</v>
      </c>
      <c r="AE12" s="9">
        <f>AC12/AD12</f>
        <v>0.53331892778643553</v>
      </c>
      <c r="AF12" s="2"/>
      <c r="AG12" s="2"/>
      <c r="AI12" s="2"/>
      <c r="AM12" s="1"/>
      <c r="AN12" s="1"/>
      <c r="AO12" s="1"/>
    </row>
    <row r="13" spans="1:41">
      <c r="A13" s="8">
        <v>0.02</v>
      </c>
      <c r="B13" s="8">
        <f t="shared" si="3"/>
        <v>0.98</v>
      </c>
      <c r="C13" s="8">
        <f t="shared" si="4"/>
        <v>0.57443454883084966</v>
      </c>
      <c r="D13" s="8">
        <f t="shared" si="5"/>
        <v>0.27270516717325233</v>
      </c>
      <c r="E13" s="8">
        <f t="shared" si="6"/>
        <v>0.11366767983789261</v>
      </c>
      <c r="F13" s="8">
        <f t="shared" si="7"/>
        <v>1.9250253292806486E-2</v>
      </c>
      <c r="G13" s="2"/>
      <c r="H13" s="9">
        <f t="shared" si="8"/>
        <v>0.58592737916595616</v>
      </c>
      <c r="I13" s="9">
        <f t="shared" si="0"/>
        <v>0.27816123562214357</v>
      </c>
      <c r="J13" s="9">
        <f t="shared" si="0"/>
        <v>0.11594185252061333</v>
      </c>
      <c r="K13" s="9">
        <f t="shared" si="0"/>
        <v>1.9635397075422525E-2</v>
      </c>
      <c r="L13" s="13">
        <f t="shared" si="9"/>
        <v>3.3413561586436249E-4</v>
      </c>
      <c r="M13" s="9"/>
      <c r="N13" s="8">
        <f t="shared" si="10"/>
        <v>1458.4939295564602</v>
      </c>
      <c r="O13" s="9">
        <v>850</v>
      </c>
      <c r="P13" s="9"/>
      <c r="Q13" s="9">
        <f t="shared" si="1"/>
        <v>0.32922797367716811</v>
      </c>
      <c r="R13" s="9">
        <f t="shared" si="2"/>
        <v>2.473197965010809E-2</v>
      </c>
      <c r="S13" s="9"/>
      <c r="T13" s="9">
        <f t="shared" ref="T13:T76" si="11">IF((B12*T12-X12*(B12-B13))/B13&lt;0,0,(B12*T12-X12*(B12-B13))/B13)</f>
        <v>123.29604225394976</v>
      </c>
      <c r="U13" s="9">
        <f t="shared" ref="U13:U76" si="12">(U12*B12-Y13*(B12-B13))/B13</f>
        <v>29.019378376468342</v>
      </c>
      <c r="V13" s="9">
        <f t="shared" ref="V13:V76" si="13">IF((V12*B12-Z13*(B12-B13))/B13&gt;0,(V12*B12-Z13*(B12-B13))/B13,0)</f>
        <v>2.6662174729863874</v>
      </c>
      <c r="W13" s="9"/>
      <c r="X13" s="9">
        <f t="shared" ref="X13:X76" si="14">N13</f>
        <v>1458.4939295564602</v>
      </c>
      <c r="Y13" s="9">
        <f>U12/(Q12+(1-Q12)*(A13-A12))</f>
        <v>80.537165133754925</v>
      </c>
      <c r="Z13" s="9">
        <f>V12/(R12+(1-R12)*(A13-A12))</f>
        <v>105.22482195721402</v>
      </c>
      <c r="AA13" s="9"/>
      <c r="AB13" s="9">
        <f t="shared" ref="AB13:AB76" si="15">IF(T12&gt;0,X13,(AB12*A12)/A13)</f>
        <v>1458.4939295564602</v>
      </c>
      <c r="AC13" s="9">
        <f>(AC12*A12+Y13*(A13-A12))/A13</f>
        <v>78.050459553051255</v>
      </c>
      <c r="AD13" s="9">
        <f>(AD12*A12+Z13*(A13-A12))/A13</f>
        <v>123.45534382366687</v>
      </c>
      <c r="AE13" s="9">
        <f>AC13/AD13</f>
        <v>0.63221612880955491</v>
      </c>
      <c r="AF13" s="2"/>
      <c r="AG13" s="2"/>
      <c r="AI13" s="2"/>
      <c r="AM13" s="1"/>
      <c r="AN13" s="1"/>
      <c r="AO13" s="1"/>
    </row>
    <row r="14" spans="1:41">
      <c r="A14" s="8">
        <v>0.03</v>
      </c>
      <c r="B14" s="8">
        <f t="shared" si="3"/>
        <v>0.97</v>
      </c>
      <c r="C14" s="8">
        <f t="shared" si="4"/>
        <v>0.57665182324627451</v>
      </c>
      <c r="D14" s="8">
        <f t="shared" si="5"/>
        <v>0.26905775075987842</v>
      </c>
      <c r="E14" s="8">
        <f t="shared" si="6"/>
        <v>0.10550151975683891</v>
      </c>
      <c r="F14" s="8">
        <f t="shared" si="7"/>
        <v>1.8875379939209729E-2</v>
      </c>
      <c r="G14" s="2"/>
      <c r="H14" s="9">
        <f t="shared" si="8"/>
        <v>0.59425697604471961</v>
      </c>
      <c r="I14" s="9">
        <f t="shared" si="0"/>
        <v>0.27727207112232471</v>
      </c>
      <c r="J14" s="9">
        <f t="shared" si="0"/>
        <v>0.1087224761483946</v>
      </c>
      <c r="K14" s="9">
        <f t="shared" si="0"/>
        <v>1.9451644393014417E-2</v>
      </c>
      <c r="L14" s="13">
        <f t="shared" si="9"/>
        <v>2.9683229154668834E-4</v>
      </c>
      <c r="M14" s="9"/>
      <c r="N14" s="8">
        <f t="shared" si="10"/>
        <v>1458.4939295564602</v>
      </c>
      <c r="O14" s="9">
        <v>850</v>
      </c>
      <c r="P14" s="9"/>
      <c r="Q14" s="9">
        <f t="shared" si="1"/>
        <v>0.29742538394857049</v>
      </c>
      <c r="R14" s="9">
        <f t="shared" si="2"/>
        <v>2.4011658459481312E-2</v>
      </c>
      <c r="S14" s="9"/>
      <c r="T14" s="9">
        <f t="shared" si="11"/>
        <v>109.531115580728</v>
      </c>
      <c r="U14" s="9">
        <f t="shared" si="12"/>
        <v>28.427993305307226</v>
      </c>
      <c r="V14" s="9">
        <f t="shared" si="13"/>
        <v>1.8966316341699034</v>
      </c>
      <c r="W14" s="9"/>
      <c r="X14" s="9">
        <f t="shared" si="14"/>
        <v>1458.4939295564602</v>
      </c>
      <c r="Y14" s="9">
        <f t="shared" ref="Y14:Y77" si="16">U13/(Q13+(1-Q13)*(A14-A13))</f>
        <v>86.383730279096582</v>
      </c>
      <c r="Z14" s="9">
        <f t="shared" ref="Z14:Z77" si="17">V13/(R13+(1-R13)*(A14-A13))</f>
        <v>77.31604383818528</v>
      </c>
      <c r="AA14" s="9"/>
      <c r="AB14" s="9">
        <f t="shared" si="15"/>
        <v>1458.4939295564602</v>
      </c>
      <c r="AC14" s="9">
        <f t="shared" ref="AC14:AC77" si="18">(AC13*A13+Y14*(A14-A13))/A14</f>
        <v>80.828216461733035</v>
      </c>
      <c r="AD14" s="9">
        <f t="shared" ref="AD14:AD77" si="19">(AD13*A13+Z14*(A14-A13))/A14</f>
        <v>108.07557716183968</v>
      </c>
      <c r="AE14" s="9">
        <f t="shared" ref="AE14:AE77" si="20">AC14/AD14</f>
        <v>0.74788604959930405</v>
      </c>
      <c r="AF14" s="2"/>
      <c r="AG14" s="2"/>
      <c r="AH14" s="2"/>
      <c r="AI14" s="2"/>
      <c r="AM14" s="1"/>
      <c r="AN14" s="1"/>
      <c r="AO14" s="1"/>
    </row>
    <row r="15" spans="1:41">
      <c r="A15" s="8">
        <v>0.04</v>
      </c>
      <c r="B15" s="8">
        <f t="shared" si="3"/>
        <v>0.96</v>
      </c>
      <c r="C15" s="8">
        <f t="shared" si="4"/>
        <v>0.57886909766169936</v>
      </c>
      <c r="D15" s="8">
        <f t="shared" si="5"/>
        <v>0.26541033434650457</v>
      </c>
      <c r="E15" s="8">
        <f t="shared" si="6"/>
        <v>9.7335359675785216E-2</v>
      </c>
      <c r="F15" s="8">
        <f t="shared" si="7"/>
        <v>1.8500506585612968E-2</v>
      </c>
      <c r="G15" s="2"/>
      <c r="H15" s="9">
        <f t="shared" si="8"/>
        <v>0.60276022606374047</v>
      </c>
      <c r="I15" s="9">
        <f t="shared" si="0"/>
        <v>0.27636436938260306</v>
      </c>
      <c r="J15" s="9">
        <f t="shared" si="0"/>
        <v>0.10135259187122721</v>
      </c>
      <c r="K15" s="9">
        <f t="shared" si="0"/>
        <v>1.9264060867790242E-2</v>
      </c>
      <c r="L15" s="13">
        <f t="shared" si="9"/>
        <v>2.5875181463906263E-4</v>
      </c>
      <c r="M15" s="9"/>
      <c r="N15" s="8">
        <f t="shared" si="10"/>
        <v>1458.4939295564602</v>
      </c>
      <c r="O15" s="9">
        <v>850</v>
      </c>
      <c r="P15" s="9"/>
      <c r="Q15" s="9">
        <f t="shared" si="1"/>
        <v>0.26496023887560294</v>
      </c>
      <c r="R15" s="9">
        <f t="shared" si="2"/>
        <v>2.3276320170580282E-2</v>
      </c>
      <c r="S15" s="9"/>
      <c r="T15" s="9">
        <f t="shared" si="11"/>
        <v>95.479419601814115</v>
      </c>
      <c r="U15" s="9">
        <f t="shared" si="12"/>
        <v>27.751466466607081</v>
      </c>
      <c r="V15" s="9">
        <f t="shared" si="13"/>
        <v>1.3313814764876903</v>
      </c>
      <c r="W15" s="9"/>
      <c r="X15" s="9">
        <f t="shared" si="14"/>
        <v>1458.4939295564602</v>
      </c>
      <c r="Y15" s="9">
        <f t="shared" si="16"/>
        <v>93.37456982052089</v>
      </c>
      <c r="Z15" s="9">
        <f t="shared" si="17"/>
        <v>56.160646771662321</v>
      </c>
      <c r="AA15" s="9"/>
      <c r="AB15" s="9">
        <f t="shared" si="15"/>
        <v>1458.4939295564602</v>
      </c>
      <c r="AC15" s="9">
        <f t="shared" si="18"/>
        <v>83.964804801430006</v>
      </c>
      <c r="AD15" s="9">
        <f t="shared" si="19"/>
        <v>95.096844564295338</v>
      </c>
      <c r="AE15" s="9">
        <f t="shared" si="20"/>
        <v>0.88293996700028343</v>
      </c>
      <c r="AF15" s="2"/>
      <c r="AG15" s="2"/>
      <c r="AH15" s="2"/>
      <c r="AI15" s="2"/>
      <c r="AM15" s="1"/>
      <c r="AN15" s="1"/>
      <c r="AO15" s="1"/>
    </row>
    <row r="16" spans="1:41">
      <c r="A16" s="8">
        <v>0.05</v>
      </c>
      <c r="B16" s="8">
        <f t="shared" si="3"/>
        <v>0.95</v>
      </c>
      <c r="C16" s="8">
        <f t="shared" si="4"/>
        <v>0.5810863720771241</v>
      </c>
      <c r="D16" s="8">
        <f t="shared" si="5"/>
        <v>0.26176291793313072</v>
      </c>
      <c r="E16" s="8">
        <f t="shared" si="6"/>
        <v>8.9169199594731519E-2</v>
      </c>
      <c r="F16" s="8">
        <f t="shared" si="7"/>
        <v>1.812563323201621E-2</v>
      </c>
      <c r="G16" s="2"/>
      <c r="H16" s="9">
        <f t="shared" si="8"/>
        <v>0.61144261682006695</v>
      </c>
      <c r="I16" s="9">
        <f t="shared" si="0"/>
        <v>0.27543754460351899</v>
      </c>
      <c r="J16" s="9">
        <f t="shared" si="0"/>
        <v>9.3827443491855178E-2</v>
      </c>
      <c r="K16" s="9">
        <f t="shared" si="0"/>
        <v>1.9072525441078163E-2</v>
      </c>
      <c r="L16" s="13">
        <f t="shared" si="9"/>
        <v>2.1986964348075008E-4</v>
      </c>
      <c r="M16" s="9"/>
      <c r="N16" s="8">
        <f t="shared" si="10"/>
        <v>1458.4939295564602</v>
      </c>
      <c r="O16" s="9">
        <v>850</v>
      </c>
      <c r="P16" s="9"/>
      <c r="Q16" s="9">
        <f t="shared" si="1"/>
        <v>0.23181161561364111</v>
      </c>
      <c r="R16" s="9">
        <f t="shared" si="2"/>
        <v>2.2525490228161252E-2</v>
      </c>
      <c r="S16" s="9"/>
      <c r="T16" s="9">
        <f t="shared" si="11"/>
        <v>81.131898444396782</v>
      </c>
      <c r="U16" s="9">
        <f t="shared" si="12"/>
        <v>26.970839133284027</v>
      </c>
      <c r="V16" s="9">
        <f t="shared" si="13"/>
        <v>0.92127273552314215</v>
      </c>
      <c r="W16" s="9"/>
      <c r="X16" s="9">
        <f t="shared" si="14"/>
        <v>1458.4939295564602</v>
      </c>
      <c r="Y16" s="9">
        <f t="shared" si="16"/>
        <v>101.91106313229717</v>
      </c>
      <c r="Z16" s="9">
        <f t="shared" si="17"/>
        <v>40.291711868119727</v>
      </c>
      <c r="AA16" s="9"/>
      <c r="AB16" s="9">
        <f t="shared" si="15"/>
        <v>1458.4939295564602</v>
      </c>
      <c r="AC16" s="9">
        <f t="shared" si="18"/>
        <v>87.554056467603445</v>
      </c>
      <c r="AD16" s="9">
        <f t="shared" si="19"/>
        <v>84.135818025060203</v>
      </c>
      <c r="AE16" s="9">
        <f t="shared" si="20"/>
        <v>1.0406276247474662</v>
      </c>
      <c r="AF16" s="2"/>
      <c r="AG16" s="2"/>
      <c r="AH16" s="2"/>
      <c r="AI16" s="2"/>
      <c r="AM16" s="1"/>
      <c r="AN16" s="1"/>
      <c r="AO16" s="1"/>
    </row>
    <row r="17" spans="1:41">
      <c r="A17" s="8">
        <v>0.06</v>
      </c>
      <c r="B17" s="8">
        <f t="shared" si="3"/>
        <v>0.94</v>
      </c>
      <c r="C17" s="8">
        <f t="shared" si="4"/>
        <v>0.58330364649254896</v>
      </c>
      <c r="D17" s="8">
        <f t="shared" si="5"/>
        <v>0.25811550151975687</v>
      </c>
      <c r="E17" s="8">
        <f t="shared" si="6"/>
        <v>8.1003039513677821E-2</v>
      </c>
      <c r="F17" s="8">
        <f t="shared" si="7"/>
        <v>1.7750759878419453E-2</v>
      </c>
      <c r="G17" s="2"/>
      <c r="H17" s="9">
        <f t="shared" si="8"/>
        <v>0.62030986958902334</v>
      </c>
      <c r="I17" s="9">
        <f t="shared" si="0"/>
        <v>0.2744909860402715</v>
      </c>
      <c r="J17" s="9">
        <f t="shared" si="0"/>
        <v>8.614207227947758E-2</v>
      </c>
      <c r="K17" s="9">
        <f t="shared" si="0"/>
        <v>1.8876911899142552E-2</v>
      </c>
      <c r="L17" s="13">
        <f t="shared" si="9"/>
        <v>1.8016019208502661E-4</v>
      </c>
      <c r="M17" s="9"/>
      <c r="N17" s="8">
        <f t="shared" si="10"/>
        <v>1458.4939295564602</v>
      </c>
      <c r="O17" s="9">
        <v>850</v>
      </c>
      <c r="P17" s="9"/>
      <c r="Q17" s="9">
        <f t="shared" si="1"/>
        <v>0.19795770098234827</v>
      </c>
      <c r="R17" s="9">
        <f t="shared" si="2"/>
        <v>2.1758673868945238E-2</v>
      </c>
      <c r="S17" s="9"/>
      <c r="T17" s="9">
        <f t="shared" si="11"/>
        <v>66.479110879374815</v>
      </c>
      <c r="U17" s="9">
        <f t="shared" si="12"/>
        <v>26.059718659468004</v>
      </c>
      <c r="V17" s="9">
        <f t="shared" si="13"/>
        <v>0.62764619110528674</v>
      </c>
      <c r="W17" s="9"/>
      <c r="X17" s="9">
        <f t="shared" si="14"/>
        <v>1458.4939295564602</v>
      </c>
      <c r="Y17" s="9">
        <f t="shared" si="16"/>
        <v>112.61616367199012</v>
      </c>
      <c r="Z17" s="9">
        <f t="shared" si="17"/>
        <v>28.522167910801532</v>
      </c>
      <c r="AA17" s="9"/>
      <c r="AB17" s="9">
        <f t="shared" si="15"/>
        <v>1458.4939295564602</v>
      </c>
      <c r="AC17" s="9">
        <f t="shared" si="18"/>
        <v>91.73107433500121</v>
      </c>
      <c r="AD17" s="9">
        <f t="shared" si="19"/>
        <v>74.866876339350426</v>
      </c>
      <c r="AE17" s="9">
        <f t="shared" si="20"/>
        <v>1.2252557982946974</v>
      </c>
      <c r="AF17" s="2"/>
      <c r="AG17" s="2"/>
      <c r="AH17" s="2"/>
      <c r="AI17" s="2"/>
      <c r="AM17" s="1"/>
      <c r="AN17" s="1"/>
      <c r="AO17" s="1"/>
    </row>
    <row r="18" spans="1:41">
      <c r="A18" s="8">
        <v>7.0000000000000007E-2</v>
      </c>
      <c r="B18" s="8">
        <f t="shared" si="3"/>
        <v>0.92999999999999994</v>
      </c>
      <c r="C18" s="8">
        <f t="shared" si="4"/>
        <v>0.58552092090797381</v>
      </c>
      <c r="D18" s="8">
        <f t="shared" si="5"/>
        <v>0.25446808510638302</v>
      </c>
      <c r="E18" s="8">
        <f t="shared" si="6"/>
        <v>7.283687943262411E-2</v>
      </c>
      <c r="F18" s="8">
        <f t="shared" si="7"/>
        <v>1.7375886524822696E-2</v>
      </c>
      <c r="G18" s="2"/>
      <c r="H18" s="9">
        <f t="shared" si="8"/>
        <v>0.6293679518964147</v>
      </c>
      <c r="I18" s="9">
        <f t="shared" si="0"/>
        <v>0.27352405666061286</v>
      </c>
      <c r="J18" s="9">
        <f t="shared" si="0"/>
        <v>7.8291306073146411E-2</v>
      </c>
      <c r="K18" s="9">
        <f t="shared" si="0"/>
        <v>1.867708859583337E-2</v>
      </c>
      <c r="L18" s="13">
        <f t="shared" si="9"/>
        <v>1.3959677399262086E-4</v>
      </c>
      <c r="M18" s="9"/>
      <c r="N18" s="8">
        <f t="shared" si="10"/>
        <v>1458.4939295564602</v>
      </c>
      <c r="O18" s="9">
        <v>850</v>
      </c>
      <c r="P18" s="9"/>
      <c r="Q18" s="9">
        <f t="shared" si="1"/>
        <v>0.16337574359806142</v>
      </c>
      <c r="R18" s="9">
        <f t="shared" si="2"/>
        <v>2.0975355034395529E-2</v>
      </c>
      <c r="S18" s="9"/>
      <c r="T18" s="9">
        <f t="shared" si="11"/>
        <v>51.511209603277102</v>
      </c>
      <c r="U18" s="9">
        <f t="shared" si="12"/>
        <v>24.979533655640701</v>
      </c>
      <c r="V18" s="9">
        <f t="shared" si="13"/>
        <v>0.42042389032839061</v>
      </c>
      <c r="W18" s="9"/>
      <c r="X18" s="9">
        <f t="shared" si="14"/>
        <v>1458.4939295564602</v>
      </c>
      <c r="Y18" s="9">
        <f t="shared" si="16"/>
        <v>126.516924015407</v>
      </c>
      <c r="Z18" s="9">
        <f t="shared" si="17"/>
        <v>19.899320163356609</v>
      </c>
      <c r="AA18" s="9"/>
      <c r="AB18" s="9">
        <f t="shared" si="15"/>
        <v>1458.4939295564602</v>
      </c>
      <c r="AC18" s="9">
        <f t="shared" si="18"/>
        <v>96.700481432202039</v>
      </c>
      <c r="AD18" s="9">
        <f t="shared" si="19"/>
        <v>67.014368314208454</v>
      </c>
      <c r="AE18" s="9">
        <f t="shared" si="20"/>
        <v>1.4429813167648631</v>
      </c>
      <c r="AF18" s="2"/>
      <c r="AG18" s="2"/>
      <c r="AH18" s="2"/>
      <c r="AI18" s="2"/>
      <c r="AM18" s="1"/>
      <c r="AN18" s="1"/>
      <c r="AO18" s="1"/>
    </row>
    <row r="19" spans="1:41">
      <c r="A19" s="8">
        <v>0.08</v>
      </c>
      <c r="B19" s="8">
        <f t="shared" si="3"/>
        <v>0.92</v>
      </c>
      <c r="C19" s="8">
        <f t="shared" si="4"/>
        <v>0.58773819532339866</v>
      </c>
      <c r="D19" s="8">
        <f t="shared" si="5"/>
        <v>0.25082066869300912</v>
      </c>
      <c r="E19" s="8">
        <f t="shared" si="6"/>
        <v>6.4670719351570413E-2</v>
      </c>
      <c r="F19" s="8">
        <f t="shared" si="7"/>
        <v>1.7001013171225939E-2</v>
      </c>
      <c r="G19" s="2"/>
      <c r="H19" s="9">
        <f t="shared" si="8"/>
        <v>0.63862309091124236</v>
      </c>
      <c r="I19" s="9">
        <f t="shared" si="0"/>
        <v>0.27253609171514942</v>
      </c>
      <c r="J19" s="9">
        <f t="shared" si="0"/>
        <v>7.0269747674010299E-2</v>
      </c>
      <c r="K19" s="9">
        <f t="shared" si="0"/>
        <v>1.8472918157134463E-2</v>
      </c>
      <c r="L19" s="13">
        <f t="shared" si="9"/>
        <v>9.8151542463424199E-5</v>
      </c>
      <c r="M19" s="9"/>
      <c r="N19" s="8">
        <f t="shared" si="10"/>
        <v>1458.4939295564602</v>
      </c>
      <c r="O19" s="9">
        <v>850</v>
      </c>
      <c r="P19" s="9"/>
      <c r="Q19" s="9">
        <f t="shared" si="1"/>
        <v>0.12804200288436982</v>
      </c>
      <c r="R19" s="9">
        <f t="shared" si="2"/>
        <v>2.0174995212538859E-2</v>
      </c>
      <c r="S19" s="9"/>
      <c r="T19" s="9">
        <f t="shared" si="11"/>
        <v>36.21791916900353</v>
      </c>
      <c r="U19" s="9">
        <f t="shared" si="12"/>
        <v>23.670093471650642</v>
      </c>
      <c r="V19" s="9">
        <f t="shared" si="13"/>
        <v>0.27645688595819395</v>
      </c>
      <c r="W19" s="9"/>
      <c r="X19" s="9">
        <f t="shared" si="14"/>
        <v>1458.4939295564602</v>
      </c>
      <c r="Y19" s="9">
        <f t="shared" si="16"/>
        <v>145.44803058272754</v>
      </c>
      <c r="Z19" s="9">
        <f t="shared" si="17"/>
        <v>13.665388292386616</v>
      </c>
      <c r="AA19" s="9"/>
      <c r="AB19" s="9">
        <f t="shared" si="15"/>
        <v>1458.4939295564602</v>
      </c>
      <c r="AC19" s="9">
        <f t="shared" si="18"/>
        <v>102.79392507601771</v>
      </c>
      <c r="AD19" s="9">
        <f t="shared" si="19"/>
        <v>60.345745811480732</v>
      </c>
      <c r="AE19" s="9">
        <f t="shared" si="20"/>
        <v>1.7034162672733302</v>
      </c>
      <c r="AF19" s="2"/>
      <c r="AG19" s="2"/>
      <c r="AH19" s="2"/>
      <c r="AI19" s="2"/>
      <c r="AM19" s="1"/>
      <c r="AN19" s="1"/>
      <c r="AO19" s="1"/>
    </row>
    <row r="20" spans="1:41">
      <c r="A20" s="8">
        <v>0.09</v>
      </c>
      <c r="B20" s="8">
        <f t="shared" si="3"/>
        <v>0.91</v>
      </c>
      <c r="C20" s="8">
        <f t="shared" si="4"/>
        <v>0.58995546973882351</v>
      </c>
      <c r="D20" s="8">
        <f t="shared" si="5"/>
        <v>0.24717325227963527</v>
      </c>
      <c r="E20" s="8">
        <f t="shared" si="6"/>
        <v>5.6504559270516716E-2</v>
      </c>
      <c r="F20" s="8">
        <f t="shared" si="7"/>
        <v>1.6626139817629181E-2</v>
      </c>
      <c r="G20" s="2"/>
      <c r="H20" s="9">
        <f t="shared" si="8"/>
        <v>0.64808178772208747</v>
      </c>
      <c r="I20" s="9">
        <f t="shared" si="0"/>
        <v>0.27152639721330979</v>
      </c>
      <c r="J20" s="9">
        <f t="shared" si="0"/>
        <v>6.2071762471660463E-2</v>
      </c>
      <c r="K20" s="9">
        <f t="shared" si="0"/>
        <v>1.8264257166217473E-2</v>
      </c>
      <c r="L20" s="13">
        <f t="shared" si="9"/>
        <v>5.5795426724794169E-5</v>
      </c>
      <c r="M20" s="9"/>
      <c r="N20" s="8">
        <f t="shared" si="10"/>
        <v>1458.4939295564602</v>
      </c>
      <c r="O20" s="9">
        <v>850</v>
      </c>
      <c r="P20" s="9"/>
      <c r="Q20" s="9">
        <f t="shared" si="1"/>
        <v>9.1931694720743917E-2</v>
      </c>
      <c r="R20" s="9">
        <f t="shared" si="2"/>
        <v>1.9357032203368055E-2</v>
      </c>
      <c r="S20" s="9"/>
      <c r="T20" s="9">
        <f t="shared" si="11"/>
        <v>20.588512461449049</v>
      </c>
      <c r="U20" s="9">
        <f t="shared" si="12"/>
        <v>22.028274681470965</v>
      </c>
      <c r="V20" s="9">
        <f t="shared" si="13"/>
        <v>0.1781382227631777</v>
      </c>
      <c r="W20" s="9"/>
      <c r="X20" s="9">
        <f t="shared" si="14"/>
        <v>1458.4939295564602</v>
      </c>
      <c r="Y20" s="9">
        <f t="shared" si="16"/>
        <v>173.07560337800086</v>
      </c>
      <c r="Z20" s="9">
        <f t="shared" si="17"/>
        <v>9.2234552367046678</v>
      </c>
      <c r="AA20" s="9"/>
      <c r="AB20" s="9">
        <f t="shared" si="15"/>
        <v>1458.4939295564602</v>
      </c>
      <c r="AC20" s="9">
        <f t="shared" si="18"/>
        <v>110.60300044290473</v>
      </c>
      <c r="AD20" s="9">
        <f t="shared" si="19"/>
        <v>54.665491303172281</v>
      </c>
      <c r="AE20" s="9">
        <f t="shared" si="20"/>
        <v>2.0232691192603687</v>
      </c>
      <c r="AF20" s="2"/>
      <c r="AG20" s="2"/>
      <c r="AH20" s="2"/>
      <c r="AI20" s="2"/>
      <c r="AM20" s="1"/>
      <c r="AN20" s="1"/>
      <c r="AO20" s="1"/>
    </row>
    <row r="21" spans="1:41">
      <c r="A21" s="8">
        <v>0.1</v>
      </c>
      <c r="B21" s="8">
        <f t="shared" si="3"/>
        <v>0.9</v>
      </c>
      <c r="C21" s="8">
        <f t="shared" si="4"/>
        <v>0.59217274415424836</v>
      </c>
      <c r="D21" s="8">
        <f t="shared" si="5"/>
        <v>0.24352583586626142</v>
      </c>
      <c r="E21" s="8">
        <f t="shared" si="6"/>
        <v>4.8338399189463019E-2</v>
      </c>
      <c r="F21" s="8">
        <f t="shared" si="7"/>
        <v>1.625126646403242E-2</v>
      </c>
      <c r="G21" s="2"/>
      <c r="H21" s="9">
        <f t="shared" si="8"/>
        <v>0.6577508325659448</v>
      </c>
      <c r="I21" s="9">
        <f t="shared" si="0"/>
        <v>0.27049424829763491</v>
      </c>
      <c r="J21" s="9">
        <f t="shared" si="0"/>
        <v>5.3691465244966548E-2</v>
      </c>
      <c r="K21" s="9">
        <f t="shared" si="0"/>
        <v>1.8050955827484037E-2</v>
      </c>
      <c r="L21" s="13">
        <f t="shared" si="9"/>
        <v>1.2498063969750134E-5</v>
      </c>
      <c r="M21" s="9"/>
      <c r="N21" s="8">
        <f t="shared" si="10"/>
        <v>1458.4939295564602</v>
      </c>
      <c r="O21" s="9">
        <v>850</v>
      </c>
      <c r="P21" s="9"/>
      <c r="Q21" s="9">
        <f t="shared" si="1"/>
        <v>5.5018933467736134E-2</v>
      </c>
      <c r="R21" s="9">
        <f t="shared" si="2"/>
        <v>1.8520878801878349E-2</v>
      </c>
      <c r="S21" s="9"/>
      <c r="T21" s="9">
        <f t="shared" si="11"/>
        <v>4.6117856048377996</v>
      </c>
      <c r="U21" s="9">
        <f t="shared" si="12"/>
        <v>19.84997768965253</v>
      </c>
      <c r="V21" s="9">
        <f t="shared" si="13"/>
        <v>0.1122478988451045</v>
      </c>
      <c r="W21" s="9"/>
      <c r="X21" s="9">
        <f t="shared" si="14"/>
        <v>1458.4939295564602</v>
      </c>
      <c r="Y21" s="9">
        <f t="shared" si="16"/>
        <v>218.07500394513033</v>
      </c>
      <c r="Z21" s="9">
        <f t="shared" si="17"/>
        <v>6.1082673753897607</v>
      </c>
      <c r="AA21" s="9"/>
      <c r="AB21" s="9">
        <f t="shared" si="15"/>
        <v>1458.4939295564602</v>
      </c>
      <c r="AC21" s="9">
        <f t="shared" si="18"/>
        <v>121.35020079312731</v>
      </c>
      <c r="AD21" s="9">
        <f t="shared" si="19"/>
        <v>49.809768910394027</v>
      </c>
      <c r="AE21" s="9">
        <f t="shared" si="20"/>
        <v>2.4362731136422644</v>
      </c>
      <c r="AF21" s="2"/>
      <c r="AG21" s="2"/>
      <c r="AH21" s="2"/>
      <c r="AI21" s="2"/>
      <c r="AM21" s="1"/>
      <c r="AN21" s="1"/>
      <c r="AO21" s="1"/>
    </row>
    <row r="22" spans="1:41">
      <c r="A22" s="8">
        <v>0.11</v>
      </c>
      <c r="B22" s="8">
        <f t="shared" si="3"/>
        <v>0.89</v>
      </c>
      <c r="C22" s="8">
        <f t="shared" si="4"/>
        <v>0.59439001856967322</v>
      </c>
      <c r="D22" s="8">
        <f t="shared" si="5"/>
        <v>0.23987841945288757</v>
      </c>
      <c r="E22" s="8">
        <f t="shared" si="6"/>
        <v>4.0172239108409322E-2</v>
      </c>
      <c r="F22" s="8">
        <f t="shared" si="7"/>
        <v>1.5876393110435663E-2</v>
      </c>
      <c r="G22" s="2"/>
      <c r="H22" s="9">
        <f t="shared" si="8"/>
        <v>0.66761610940303195</v>
      </c>
      <c r="I22" s="9">
        <f t="shared" si="0"/>
        <v>0.26943032709441989</v>
      </c>
      <c r="J22" s="9">
        <f t="shared" si="0"/>
        <v>4.5121272467028843E-2</v>
      </c>
      <c r="K22" s="9">
        <f t="shared" si="0"/>
        <v>1.7832291035519341E-2</v>
      </c>
      <c r="L22" s="13">
        <f t="shared" si="9"/>
        <v>0</v>
      </c>
      <c r="M22" s="9"/>
      <c r="N22" s="8">
        <f t="shared" si="10"/>
        <v>1458.4939295564602</v>
      </c>
      <c r="O22" s="9">
        <v>850</v>
      </c>
      <c r="P22" s="9"/>
      <c r="Q22" s="9">
        <f t="shared" si="1"/>
        <v>4.4281695398473153E-2</v>
      </c>
      <c r="R22" s="9">
        <f t="shared" si="2"/>
        <v>1.7665360123605693E-2</v>
      </c>
      <c r="S22" s="9"/>
      <c r="T22" s="9">
        <f t="shared" si="11"/>
        <v>0</v>
      </c>
      <c r="U22" s="9">
        <f t="shared" si="12"/>
        <v>16.613451631816627</v>
      </c>
      <c r="V22" s="9">
        <f t="shared" si="13"/>
        <v>6.8999405017188237E-2</v>
      </c>
      <c r="W22" s="9"/>
      <c r="X22" s="9">
        <f t="shared" si="14"/>
        <v>1458.4939295564602</v>
      </c>
      <c r="Y22" s="9">
        <f t="shared" si="16"/>
        <v>307.90079683704755</v>
      </c>
      <c r="Z22" s="9">
        <f t="shared" si="17"/>
        <v>3.9613638495296475</v>
      </c>
      <c r="AA22" s="9"/>
      <c r="AB22" s="9">
        <f t="shared" si="15"/>
        <v>1458.4939295564602</v>
      </c>
      <c r="AC22" s="9">
        <f t="shared" si="18"/>
        <v>138.30934588802913</v>
      </c>
      <c r="AD22" s="9">
        <f t="shared" si="19"/>
        <v>45.641732086679092</v>
      </c>
      <c r="AE22" s="9">
        <f t="shared" si="20"/>
        <v>3.030326404470435</v>
      </c>
      <c r="AF22" s="2"/>
      <c r="AG22" s="2"/>
      <c r="AH22" s="2"/>
      <c r="AI22" s="2"/>
      <c r="AM22" s="1"/>
      <c r="AN22" s="1"/>
      <c r="AO22" s="1"/>
    </row>
    <row r="23" spans="1:41">
      <c r="A23" s="8">
        <v>0.12</v>
      </c>
      <c r="B23" s="8">
        <f t="shared" si="3"/>
        <v>0.88</v>
      </c>
      <c r="C23" s="8">
        <f t="shared" si="4"/>
        <v>0.59660729298509807</v>
      </c>
      <c r="D23" s="8">
        <f t="shared" si="5"/>
        <v>0.23623100303951372</v>
      </c>
      <c r="E23" s="8">
        <f t="shared" si="6"/>
        <v>3.2006079027355624E-2</v>
      </c>
      <c r="F23" s="8">
        <f t="shared" si="7"/>
        <v>1.5501519756838906E-2</v>
      </c>
      <c r="G23" s="2"/>
      <c r="H23" s="9">
        <f t="shared" si="8"/>
        <v>0.67769645602160655</v>
      </c>
      <c r="I23" s="9">
        <f t="shared" si="0"/>
        <v>0.26833884775576583</v>
      </c>
      <c r="J23" s="9">
        <f t="shared" si="0"/>
        <v>3.635625407704856E-2</v>
      </c>
      <c r="K23" s="9">
        <f t="shared" si="0"/>
        <v>1.7608442145579072E-2</v>
      </c>
      <c r="L23" s="13">
        <f t="shared" si="9"/>
        <v>0</v>
      </c>
      <c r="M23" s="9"/>
      <c r="N23" s="8">
        <f t="shared" si="10"/>
        <v>1458.4939295564602</v>
      </c>
      <c r="O23" s="9">
        <v>850</v>
      </c>
      <c r="P23" s="9"/>
      <c r="Q23" s="9">
        <f t="shared" si="1"/>
        <v>4.4164664477268849E-2</v>
      </c>
      <c r="R23" s="9">
        <f t="shared" si="2"/>
        <v>1.679022478022767E-2</v>
      </c>
      <c r="S23" s="9"/>
      <c r="T23" s="9">
        <f t="shared" si="11"/>
        <v>0</v>
      </c>
      <c r="U23" s="9">
        <f t="shared" si="12"/>
        <v>13.295681495882397</v>
      </c>
      <c r="V23" s="9">
        <f t="shared" si="13"/>
        <v>4.1259624381421355E-2</v>
      </c>
      <c r="W23" s="9"/>
      <c r="X23" s="9">
        <f t="shared" si="14"/>
        <v>1458.4939295564602</v>
      </c>
      <c r="Y23" s="9">
        <f t="shared" si="16"/>
        <v>308.57722359402857</v>
      </c>
      <c r="Z23" s="9">
        <f t="shared" si="17"/>
        <v>2.5101001009646713</v>
      </c>
      <c r="AA23" s="9"/>
      <c r="AB23" s="9">
        <f t="shared" si="15"/>
        <v>1336.9527687600887</v>
      </c>
      <c r="AC23" s="9">
        <f t="shared" si="18"/>
        <v>152.4983356968624</v>
      </c>
      <c r="AD23" s="9">
        <f t="shared" si="19"/>
        <v>42.047429421202892</v>
      </c>
      <c r="AE23" s="9">
        <f t="shared" si="20"/>
        <v>3.6268170919376912</v>
      </c>
      <c r="AF23" s="2"/>
      <c r="AG23" s="2"/>
      <c r="AH23" s="2"/>
      <c r="AI23" s="2"/>
      <c r="AM23" s="1"/>
      <c r="AN23" s="1"/>
      <c r="AO23" s="1"/>
    </row>
    <row r="24" spans="1:41">
      <c r="A24" s="8">
        <v>0.13</v>
      </c>
      <c r="B24" s="8">
        <f t="shared" si="3"/>
        <v>0.87</v>
      </c>
      <c r="C24" s="8">
        <f t="shared" si="4"/>
        <v>0.59882456740052292</v>
      </c>
      <c r="D24" s="8">
        <f t="shared" si="5"/>
        <v>0.23258358662613984</v>
      </c>
      <c r="E24" s="8">
        <f t="shared" si="6"/>
        <v>2.3839918946301927E-2</v>
      </c>
      <c r="F24" s="8">
        <f t="shared" si="7"/>
        <v>1.5126646403242149E-2</v>
      </c>
      <c r="G24" s="2"/>
      <c r="H24" s="9">
        <f t="shared" si="8"/>
        <v>0.68800776730934632</v>
      </c>
      <c r="I24" s="9">
        <f t="shared" si="0"/>
        <v>0.26722236003457378</v>
      </c>
      <c r="J24" s="9">
        <f t="shared" si="0"/>
        <v>2.7390408309868969E-2</v>
      </c>
      <c r="K24" s="9">
        <f t="shared" si="0"/>
        <v>1.7379464346210953E-2</v>
      </c>
      <c r="L24" s="13">
        <f t="shared" si="9"/>
        <v>0</v>
      </c>
      <c r="M24" s="9"/>
      <c r="N24" s="8">
        <f t="shared" si="10"/>
        <v>1458.4939295564602</v>
      </c>
      <c r="O24" s="9">
        <v>850</v>
      </c>
      <c r="P24" s="9"/>
      <c r="Q24" s="9">
        <f t="shared" si="1"/>
        <v>4.4044952099858647E-2</v>
      </c>
      <c r="R24" s="9">
        <f t="shared" si="2"/>
        <v>1.5895038008788078E-2</v>
      </c>
      <c r="S24" s="9"/>
      <c r="T24" s="9">
        <f t="shared" si="11"/>
        <v>0</v>
      </c>
      <c r="U24" s="9">
        <f t="shared" si="12"/>
        <v>10.603841599061649</v>
      </c>
      <c r="V24" s="9">
        <f t="shared" si="13"/>
        <v>2.391992918672926E-2</v>
      </c>
      <c r="W24" s="9"/>
      <c r="X24" s="9">
        <f t="shared" si="14"/>
        <v>1458.4939295564602</v>
      </c>
      <c r="Y24" s="9">
        <f t="shared" si="16"/>
        <v>247.48575251928713</v>
      </c>
      <c r="Z24" s="9">
        <f t="shared" si="17"/>
        <v>1.5498131063196323</v>
      </c>
      <c r="AA24" s="9"/>
      <c r="AB24" s="9">
        <f t="shared" si="15"/>
        <v>1234.1102480862355</v>
      </c>
      <c r="AC24" s="9">
        <f t="shared" si="18"/>
        <v>159.80506006781815</v>
      </c>
      <c r="AD24" s="9">
        <f t="shared" si="19"/>
        <v>38.932228166211871</v>
      </c>
      <c r="AE24" s="9">
        <f t="shared" si="20"/>
        <v>4.104698538844695</v>
      </c>
      <c r="AF24" s="2"/>
      <c r="AG24" s="2"/>
      <c r="AH24" s="2"/>
      <c r="AI24" s="2"/>
      <c r="AM24" s="1"/>
      <c r="AN24" s="1"/>
      <c r="AO24" s="1"/>
    </row>
    <row r="25" spans="1:41">
      <c r="A25" s="8">
        <v>0.14000000000000001</v>
      </c>
      <c r="B25" s="8">
        <f t="shared" si="3"/>
        <v>0.86</v>
      </c>
      <c r="C25" s="8">
        <f t="shared" si="4"/>
        <v>0.60104184181594766</v>
      </c>
      <c r="D25" s="8">
        <f t="shared" si="5"/>
        <v>0.22893617021276597</v>
      </c>
      <c r="E25" s="8">
        <f t="shared" si="6"/>
        <v>1.5673758865248216E-2</v>
      </c>
      <c r="F25" s="8">
        <f t="shared" si="7"/>
        <v>1.475177304964539E-2</v>
      </c>
      <c r="G25" s="2"/>
      <c r="H25" s="9">
        <f t="shared" si="8"/>
        <v>0.69855807318169438</v>
      </c>
      <c r="I25" s="9">
        <f t="shared" si="0"/>
        <v>0.2660799944680039</v>
      </c>
      <c r="J25" s="9">
        <f t="shared" si="0"/>
        <v>1.8216753028943253E-2</v>
      </c>
      <c r="K25" s="9">
        <f t="shared" si="0"/>
        <v>1.7145179321358367E-2</v>
      </c>
      <c r="L25" s="13">
        <f t="shared" si="9"/>
        <v>0</v>
      </c>
      <c r="M25" s="9"/>
      <c r="N25" s="8">
        <f t="shared" si="10"/>
        <v>1458.4939295564602</v>
      </c>
      <c r="O25" s="9">
        <v>850</v>
      </c>
      <c r="P25" s="9"/>
      <c r="Q25" s="9">
        <f t="shared" si="1"/>
        <v>4.3922465040440187E-2</v>
      </c>
      <c r="R25" s="9">
        <f t="shared" si="2"/>
        <v>1.4979102684170622E-2</v>
      </c>
      <c r="S25" s="9"/>
      <c r="T25" s="9">
        <f t="shared" si="11"/>
        <v>0</v>
      </c>
      <c r="U25" s="9">
        <f t="shared" si="12"/>
        <v>8.426953147548808</v>
      </c>
      <c r="V25" s="9">
        <f t="shared" si="13"/>
        <v>1.3390725481346016E-2</v>
      </c>
      <c r="W25" s="9"/>
      <c r="X25" s="9">
        <f t="shared" si="14"/>
        <v>1458.4939295564602</v>
      </c>
      <c r="Y25" s="9">
        <f t="shared" si="16"/>
        <v>197.81624842916594</v>
      </c>
      <c r="Z25" s="9">
        <f t="shared" si="17"/>
        <v>0.92943144784968734</v>
      </c>
      <c r="AA25" s="9"/>
      <c r="AB25" s="9">
        <f t="shared" si="15"/>
        <v>1145.9595160800759</v>
      </c>
      <c r="AC25" s="9">
        <f t="shared" si="18"/>
        <v>162.52014495077157</v>
      </c>
      <c r="AD25" s="9">
        <f t="shared" si="19"/>
        <v>36.217742686328862</v>
      </c>
      <c r="AE25" s="9">
        <f t="shared" si="20"/>
        <v>4.4873074050558701</v>
      </c>
      <c r="AF25" s="2"/>
      <c r="AG25" s="2"/>
      <c r="AH25" s="2"/>
      <c r="AI25" s="2"/>
      <c r="AM25" s="1"/>
      <c r="AN25" s="1"/>
      <c r="AO25" s="1"/>
    </row>
    <row r="26" spans="1:41">
      <c r="A26" s="8">
        <v>0.15</v>
      </c>
      <c r="B26" s="8">
        <f t="shared" si="3"/>
        <v>0.85</v>
      </c>
      <c r="C26" s="8">
        <f t="shared" si="4"/>
        <v>0.60325911623137252</v>
      </c>
      <c r="D26" s="8">
        <f t="shared" si="5"/>
        <v>0.22528875379939212</v>
      </c>
      <c r="E26" s="8">
        <f t="shared" si="6"/>
        <v>7.507598784194533E-3</v>
      </c>
      <c r="F26" s="8">
        <f t="shared" si="7"/>
        <v>1.4376899696048634E-2</v>
      </c>
      <c r="G26" s="2"/>
      <c r="H26" s="9">
        <f t="shared" si="8"/>
        <v>0.70935578015168654</v>
      </c>
      <c r="I26" s="9">
        <f t="shared" si="0"/>
        <v>0.26491084081599847</v>
      </c>
      <c r="J26" s="9">
        <f t="shared" si="0"/>
        <v>8.8279786402525161E-3</v>
      </c>
      <c r="K26" s="9">
        <f t="shared" si="0"/>
        <v>1.6905400392062502E-2</v>
      </c>
      <c r="L26" s="13">
        <f t="shared" si="9"/>
        <v>0</v>
      </c>
      <c r="M26" s="9"/>
      <c r="N26" s="8">
        <f t="shared" si="10"/>
        <v>1458.4939295564602</v>
      </c>
      <c r="O26" s="9">
        <v>850</v>
      </c>
      <c r="P26" s="9"/>
      <c r="Q26" s="9">
        <f t="shared" si="1"/>
        <v>4.3797105700984176E-2</v>
      </c>
      <c r="R26" s="9">
        <f t="shared" si="2"/>
        <v>1.4041688986563524E-2</v>
      </c>
      <c r="S26" s="9"/>
      <c r="T26" s="9">
        <f t="shared" si="11"/>
        <v>0</v>
      </c>
      <c r="U26" s="9">
        <f t="shared" si="12"/>
        <v>6.6724172838377269</v>
      </c>
      <c r="V26" s="9">
        <f t="shared" si="13"/>
        <v>7.203425962952455E-3</v>
      </c>
      <c r="W26" s="9"/>
      <c r="X26" s="9">
        <f t="shared" si="14"/>
        <v>1458.4939295564602</v>
      </c>
      <c r="Y26" s="9">
        <f t="shared" si="16"/>
        <v>157.56250156299052</v>
      </c>
      <c r="Z26" s="9">
        <f t="shared" si="17"/>
        <v>0.53931118454479821</v>
      </c>
      <c r="AA26" s="9"/>
      <c r="AB26" s="9">
        <f t="shared" si="15"/>
        <v>1069.562215008071</v>
      </c>
      <c r="AC26" s="9">
        <f t="shared" si="18"/>
        <v>162.18963539158619</v>
      </c>
      <c r="AD26" s="9">
        <f t="shared" si="19"/>
        <v>33.839180586209928</v>
      </c>
      <c r="AE26" s="9">
        <f t="shared" si="20"/>
        <v>4.7929539835749271</v>
      </c>
      <c r="AF26" s="2"/>
      <c r="AG26" s="2"/>
      <c r="AH26" s="2"/>
      <c r="AI26" s="2"/>
      <c r="AM26" s="1"/>
      <c r="AN26" s="1"/>
      <c r="AO26" s="1"/>
    </row>
    <row r="27" spans="1:41">
      <c r="A27" s="8">
        <v>0.16</v>
      </c>
      <c r="B27" s="8">
        <f t="shared" si="3"/>
        <v>0.84</v>
      </c>
      <c r="C27" s="8">
        <f t="shared" si="4"/>
        <v>0.60547639064679737</v>
      </c>
      <c r="D27" s="8">
        <f t="shared" si="5"/>
        <v>0.22164133738601827</v>
      </c>
      <c r="E27" s="8">
        <f t="shared" si="6"/>
        <v>0</v>
      </c>
      <c r="F27" s="8">
        <f t="shared" si="7"/>
        <v>1.4002026342451875E-2</v>
      </c>
      <c r="G27" s="2"/>
      <c r="H27" s="9">
        <f t="shared" si="8"/>
        <v>0.71984564325980949</v>
      </c>
      <c r="I27" s="9">
        <f t="shared" ref="I27:K90" si="21">D27/SUM($C27:$F27)*(1-$L27)</f>
        <v>0.26350746874401959</v>
      </c>
      <c r="J27" s="9">
        <f t="shared" si="21"/>
        <v>0</v>
      </c>
      <c r="K27" s="9">
        <f t="shared" si="21"/>
        <v>1.6646887996170923E-2</v>
      </c>
      <c r="L27" s="13">
        <f t="shared" si="9"/>
        <v>0</v>
      </c>
      <c r="M27" s="9"/>
      <c r="N27" s="8">
        <f t="shared" si="10"/>
        <v>1458.4939295564602</v>
      </c>
      <c r="O27" s="9">
        <v>850</v>
      </c>
      <c r="P27" s="9"/>
      <c r="Q27" s="9">
        <f t="shared" si="1"/>
        <v>4.368163681059483E-2</v>
      </c>
      <c r="R27" s="9">
        <f t="shared" si="2"/>
        <v>1.3152434438677451E-2</v>
      </c>
      <c r="S27" s="9"/>
      <c r="T27" s="9">
        <f t="shared" si="11"/>
        <v>0</v>
      </c>
      <c r="U27" s="9">
        <f t="shared" si="12"/>
        <v>5.2631921401524044</v>
      </c>
      <c r="V27" s="9">
        <f t="shared" si="13"/>
        <v>3.7012937181273293E-3</v>
      </c>
      <c r="W27" s="9"/>
      <c r="X27" s="9">
        <f t="shared" si="14"/>
        <v>1458.4939295564602</v>
      </c>
      <c r="Y27" s="9">
        <f t="shared" si="16"/>
        <v>125.04732935340471</v>
      </c>
      <c r="Z27" s="9">
        <f t="shared" si="17"/>
        <v>0.30138253452826269</v>
      </c>
      <c r="AA27" s="9"/>
      <c r="AB27" s="9">
        <f t="shared" si="15"/>
        <v>1002.7145765700665</v>
      </c>
      <c r="AC27" s="9">
        <f t="shared" si="18"/>
        <v>159.86824126419984</v>
      </c>
      <c r="AD27" s="9">
        <f t="shared" si="19"/>
        <v>31.743068207979825</v>
      </c>
      <c r="AE27" s="9">
        <f t="shared" si="20"/>
        <v>5.0363197475665222</v>
      </c>
      <c r="AF27" s="2"/>
      <c r="AG27" s="2"/>
      <c r="AH27" s="2"/>
      <c r="AI27" s="2"/>
      <c r="AM27" s="1"/>
      <c r="AN27" s="1"/>
      <c r="AO27" s="1"/>
    </row>
    <row r="28" spans="1:41">
      <c r="A28" s="8">
        <v>0.17</v>
      </c>
      <c r="B28" s="8">
        <f t="shared" si="3"/>
        <v>0.83</v>
      </c>
      <c r="C28" s="8">
        <f t="shared" si="4"/>
        <v>0.60769366506222222</v>
      </c>
      <c r="D28" s="8">
        <f t="shared" si="5"/>
        <v>0.21799392097264442</v>
      </c>
      <c r="E28" s="8">
        <f t="shared" si="6"/>
        <v>0</v>
      </c>
      <c r="F28" s="8">
        <f t="shared" si="7"/>
        <v>1.3627152988855116E-2</v>
      </c>
      <c r="G28" s="2"/>
      <c r="H28" s="9">
        <f t="shared" si="8"/>
        <v>0.72403549801720668</v>
      </c>
      <c r="I28" s="9">
        <f t="shared" si="21"/>
        <v>0.25972845565206165</v>
      </c>
      <c r="J28" s="9">
        <f t="shared" si="21"/>
        <v>0</v>
      </c>
      <c r="K28" s="9">
        <f t="shared" si="21"/>
        <v>1.6236046330731679E-2</v>
      </c>
      <c r="L28" s="13">
        <f t="shared" si="9"/>
        <v>0</v>
      </c>
      <c r="M28" s="9"/>
      <c r="N28" s="8">
        <f t="shared" si="10"/>
        <v>1458.4939295564602</v>
      </c>
      <c r="O28" s="9">
        <v>850</v>
      </c>
      <c r="P28" s="9"/>
      <c r="Q28" s="9">
        <f t="shared" si="1"/>
        <v>4.3711499269110984E-2</v>
      </c>
      <c r="R28" s="9">
        <f t="shared" si="2"/>
        <v>1.3055079568570011E-2</v>
      </c>
      <c r="S28" s="9"/>
      <c r="T28" s="9">
        <f t="shared" si="11"/>
        <v>0</v>
      </c>
      <c r="U28" s="9">
        <f t="shared" si="12"/>
        <v>4.1356534440107549</v>
      </c>
      <c r="V28" s="9">
        <f t="shared" si="13"/>
        <v>1.808783479727808E-3</v>
      </c>
      <c r="W28" s="9"/>
      <c r="X28" s="9">
        <f t="shared" si="14"/>
        <v>1458.4939295564602</v>
      </c>
      <c r="Y28" s="9">
        <f t="shared" si="16"/>
        <v>98.848903919909247</v>
      </c>
      <c r="Z28" s="9">
        <f t="shared" si="17"/>
        <v>0.16077964350528745</v>
      </c>
      <c r="AA28" s="9"/>
      <c r="AB28" s="9">
        <f t="shared" si="15"/>
        <v>943.73136618359194</v>
      </c>
      <c r="AC28" s="9">
        <f t="shared" si="18"/>
        <v>156.27886847924159</v>
      </c>
      <c r="AD28" s="9">
        <f t="shared" si="19"/>
        <v>29.885286527716616</v>
      </c>
      <c r="AE28" s="9">
        <f t="shared" si="20"/>
        <v>5.2292912880157045</v>
      </c>
      <c r="AF28" s="2"/>
      <c r="AG28" s="2"/>
      <c r="AH28" s="2"/>
      <c r="AI28" s="2"/>
      <c r="AM28" s="1"/>
      <c r="AN28" s="1"/>
      <c r="AO28" s="1"/>
    </row>
    <row r="29" spans="1:41">
      <c r="A29" s="8">
        <v>0.18</v>
      </c>
      <c r="B29" s="8">
        <f t="shared" si="3"/>
        <v>0.82000000000000006</v>
      </c>
      <c r="C29" s="8">
        <f t="shared" si="4"/>
        <v>0.60991093947764707</v>
      </c>
      <c r="D29" s="8">
        <f t="shared" si="5"/>
        <v>0.21434650455927054</v>
      </c>
      <c r="E29" s="8">
        <f t="shared" si="6"/>
        <v>0</v>
      </c>
      <c r="F29" s="8">
        <f t="shared" si="7"/>
        <v>1.3252279635258359E-2</v>
      </c>
      <c r="G29" s="2"/>
      <c r="H29" s="9">
        <f t="shared" si="8"/>
        <v>0.72824341286858041</v>
      </c>
      <c r="I29" s="9">
        <f t="shared" si="21"/>
        <v>0.25593315337216499</v>
      </c>
      <c r="J29" s="9">
        <f t="shared" si="21"/>
        <v>0</v>
      </c>
      <c r="K29" s="9">
        <f t="shared" si="21"/>
        <v>1.5823433759254671E-2</v>
      </c>
      <c r="L29" s="13">
        <f t="shared" si="9"/>
        <v>0</v>
      </c>
      <c r="M29" s="9"/>
      <c r="N29" s="8">
        <f t="shared" si="10"/>
        <v>1458.4939295564602</v>
      </c>
      <c r="O29" s="9">
        <v>850</v>
      </c>
      <c r="P29" s="9"/>
      <c r="Q29" s="9">
        <f t="shared" si="1"/>
        <v>4.3741490447794878E-2</v>
      </c>
      <c r="R29" s="9">
        <f t="shared" si="2"/>
        <v>1.2957305056683797E-2</v>
      </c>
      <c r="S29" s="9"/>
      <c r="T29" s="9">
        <f t="shared" si="11"/>
        <v>0</v>
      </c>
      <c r="U29" s="9">
        <f t="shared" si="12"/>
        <v>3.2393893964492406</v>
      </c>
      <c r="V29" s="9">
        <f t="shared" si="13"/>
        <v>8.6862639322683667E-4</v>
      </c>
      <c r="W29" s="9"/>
      <c r="X29" s="9">
        <f t="shared" si="14"/>
        <v>1458.4939295564602</v>
      </c>
      <c r="Y29" s="9">
        <f t="shared" si="16"/>
        <v>77.629305344055666</v>
      </c>
      <c r="Z29" s="9">
        <f t="shared" si="17"/>
        <v>7.8901664572808256E-2</v>
      </c>
      <c r="AA29" s="9"/>
      <c r="AB29" s="9">
        <f t="shared" si="15"/>
        <v>891.30184584005906</v>
      </c>
      <c r="AC29" s="9">
        <f t="shared" si="18"/>
        <v>151.90944830506461</v>
      </c>
      <c r="AD29" s="9">
        <f t="shared" si="19"/>
        <v>28.229376257541965</v>
      </c>
      <c r="AE29" s="9">
        <f t="shared" si="20"/>
        <v>5.3812541559248723</v>
      </c>
      <c r="AF29" s="2"/>
      <c r="AG29" s="2"/>
      <c r="AH29" s="2"/>
      <c r="AI29" s="2"/>
      <c r="AM29" s="1"/>
      <c r="AN29" s="1"/>
      <c r="AO29" s="1"/>
    </row>
    <row r="30" spans="1:41">
      <c r="A30" s="8">
        <v>0.19</v>
      </c>
      <c r="B30" s="8">
        <f t="shared" si="3"/>
        <v>0.81</v>
      </c>
      <c r="C30" s="8">
        <f t="shared" si="4"/>
        <v>0.61212821389307193</v>
      </c>
      <c r="D30" s="8">
        <f t="shared" si="5"/>
        <v>0.21069908814589669</v>
      </c>
      <c r="E30" s="8">
        <f t="shared" si="6"/>
        <v>0</v>
      </c>
      <c r="F30" s="8">
        <f t="shared" si="7"/>
        <v>1.2877406281661601E-2</v>
      </c>
      <c r="G30" s="2"/>
      <c r="H30" s="9">
        <f t="shared" si="8"/>
        <v>0.73246950483641415</v>
      </c>
      <c r="I30" s="9">
        <f t="shared" si="21"/>
        <v>0.25212145635663807</v>
      </c>
      <c r="J30" s="9">
        <f t="shared" si="21"/>
        <v>0</v>
      </c>
      <c r="K30" s="9">
        <f t="shared" si="21"/>
        <v>1.5409038806947823E-2</v>
      </c>
      <c r="L30" s="13">
        <f t="shared" si="9"/>
        <v>0</v>
      </c>
      <c r="M30" s="9"/>
      <c r="N30" s="8">
        <f t="shared" si="10"/>
        <v>1458.4939295564602</v>
      </c>
      <c r="O30" s="9">
        <v>850</v>
      </c>
      <c r="P30" s="9"/>
      <c r="Q30" s="9">
        <f t="shared" si="1"/>
        <v>4.3771611180703843E-2</v>
      </c>
      <c r="R30" s="9">
        <f t="shared" si="2"/>
        <v>1.2859108183900996E-2</v>
      </c>
      <c r="S30" s="9"/>
      <c r="T30" s="9">
        <f t="shared" si="11"/>
        <v>0</v>
      </c>
      <c r="U30" s="9">
        <f t="shared" si="12"/>
        <v>2.5291116156256228</v>
      </c>
      <c r="V30" s="9">
        <f t="shared" si="13"/>
        <v>4.0958022107109409E-4</v>
      </c>
      <c r="W30" s="9"/>
      <c r="X30" s="9">
        <f t="shared" si="14"/>
        <v>1458.4939295564602</v>
      </c>
      <c r="Y30" s="9">
        <f t="shared" si="16"/>
        <v>60.771889643162247</v>
      </c>
      <c r="Z30" s="9">
        <f t="shared" si="17"/>
        <v>3.8051366337841959E-2</v>
      </c>
      <c r="AA30" s="9"/>
      <c r="AB30" s="9">
        <f t="shared" si="15"/>
        <v>844.39122237479285</v>
      </c>
      <c r="AC30" s="9">
        <f t="shared" si="18"/>
        <v>147.11273469128028</v>
      </c>
      <c r="AD30" s="9">
        <f t="shared" si="19"/>
        <v>26.745622315899642</v>
      </c>
      <c r="AE30" s="9">
        <f t="shared" si="20"/>
        <v>5.5004416406428218</v>
      </c>
      <c r="AF30" s="2"/>
      <c r="AG30" s="2"/>
      <c r="AH30" s="2"/>
      <c r="AI30" s="2"/>
      <c r="AM30" s="1"/>
      <c r="AN30" s="1"/>
      <c r="AO30" s="1"/>
    </row>
    <row r="31" spans="1:41">
      <c r="A31" s="8">
        <v>0.2</v>
      </c>
      <c r="B31" s="8">
        <f t="shared" si="3"/>
        <v>0.8</v>
      </c>
      <c r="C31" s="8">
        <f t="shared" si="4"/>
        <v>0.61434548830849678</v>
      </c>
      <c r="D31" s="8">
        <f t="shared" si="5"/>
        <v>0.20705167173252281</v>
      </c>
      <c r="E31" s="8">
        <f t="shared" si="6"/>
        <v>0</v>
      </c>
      <c r="F31" s="8">
        <f t="shared" si="7"/>
        <v>1.2502532928064844E-2</v>
      </c>
      <c r="G31" s="2"/>
      <c r="H31" s="9">
        <f t="shared" si="8"/>
        <v>0.7367138919563947</v>
      </c>
      <c r="I31" s="9">
        <f t="shared" si="21"/>
        <v>0.24829325814393716</v>
      </c>
      <c r="J31" s="9">
        <f t="shared" si="21"/>
        <v>0</v>
      </c>
      <c r="K31" s="9">
        <f t="shared" si="21"/>
        <v>1.4992849899668157E-2</v>
      </c>
      <c r="L31" s="13">
        <f t="shared" si="9"/>
        <v>0</v>
      </c>
      <c r="M31" s="9"/>
      <c r="N31" s="8">
        <f t="shared" si="10"/>
        <v>1458.4939295564602</v>
      </c>
      <c r="O31" s="9">
        <v>850</v>
      </c>
      <c r="P31" s="9"/>
      <c r="Q31" s="9">
        <f t="shared" si="1"/>
        <v>4.3801862309116618E-2</v>
      </c>
      <c r="R31" s="9">
        <f t="shared" si="2"/>
        <v>1.2760486207561155E-2</v>
      </c>
      <c r="S31" s="9"/>
      <c r="T31" s="9">
        <f t="shared" si="11"/>
        <v>0</v>
      </c>
      <c r="U31" s="9">
        <f t="shared" si="12"/>
        <v>1.9679712191180505</v>
      </c>
      <c r="V31" s="9">
        <f t="shared" si="13"/>
        <v>1.8946300538363116E-4</v>
      </c>
      <c r="W31" s="9"/>
      <c r="X31" s="9">
        <f t="shared" si="14"/>
        <v>1458.4939295564602</v>
      </c>
      <c r="Y31" s="9">
        <f t="shared" si="16"/>
        <v>47.420343336231348</v>
      </c>
      <c r="Z31" s="9">
        <f t="shared" si="17"/>
        <v>1.8018957476068111E-2</v>
      </c>
      <c r="AA31" s="9"/>
      <c r="AB31" s="9">
        <f t="shared" si="15"/>
        <v>802.17166125605308</v>
      </c>
      <c r="AC31" s="9">
        <f t="shared" si="18"/>
        <v>142.12811512352781</v>
      </c>
      <c r="AD31" s="9">
        <f t="shared" si="19"/>
        <v>25.40924214797846</v>
      </c>
      <c r="AE31" s="9">
        <f t="shared" si="20"/>
        <v>5.5935597880409595</v>
      </c>
      <c r="AF31" s="2"/>
      <c r="AG31" s="2"/>
      <c r="AH31" s="2"/>
      <c r="AI31" s="2"/>
      <c r="AM31" s="1"/>
      <c r="AN31" s="1"/>
      <c r="AO31" s="1"/>
    </row>
    <row r="32" spans="1:41">
      <c r="A32" s="8">
        <v>0.21</v>
      </c>
      <c r="B32" s="8">
        <f t="shared" si="3"/>
        <v>0.79</v>
      </c>
      <c r="C32" s="8">
        <f t="shared" si="4"/>
        <v>0.61656276272392163</v>
      </c>
      <c r="D32" s="8">
        <f t="shared" si="5"/>
        <v>0.20340425531914896</v>
      </c>
      <c r="E32" s="8">
        <f t="shared" si="6"/>
        <v>0</v>
      </c>
      <c r="F32" s="8">
        <f t="shared" si="7"/>
        <v>1.2127659574468085E-2</v>
      </c>
      <c r="G32" s="2"/>
      <c r="H32" s="9">
        <f t="shared" si="8"/>
        <v>0.74097669328840077</v>
      </c>
      <c r="I32" s="9">
        <f t="shared" si="21"/>
        <v>0.24444845134875512</v>
      </c>
      <c r="J32" s="9">
        <f t="shared" si="21"/>
        <v>0</v>
      </c>
      <c r="K32" s="9">
        <f t="shared" si="21"/>
        <v>1.4574855362844183E-2</v>
      </c>
      <c r="L32" s="13">
        <f t="shared" si="9"/>
        <v>0</v>
      </c>
      <c r="M32" s="9"/>
      <c r="N32" s="8">
        <f t="shared" si="10"/>
        <v>1458.4939295564602</v>
      </c>
      <c r="O32" s="9">
        <v>850</v>
      </c>
      <c r="P32" s="9"/>
      <c r="Q32" s="9">
        <f t="shared" si="1"/>
        <v>4.3832244681611732E-2</v>
      </c>
      <c r="R32" s="9">
        <f t="shared" si="2"/>
        <v>1.2661436361205845E-2</v>
      </c>
      <c r="S32" s="9"/>
      <c r="T32" s="9">
        <f t="shared" si="11"/>
        <v>0</v>
      </c>
      <c r="U32" s="9">
        <f t="shared" si="12"/>
        <v>1.5260675208051993</v>
      </c>
      <c r="V32" s="9">
        <f t="shared" si="13"/>
        <v>8.5897481056115686E-5</v>
      </c>
      <c r="W32" s="9"/>
      <c r="X32" s="9">
        <f t="shared" si="14"/>
        <v>1458.4939295564602</v>
      </c>
      <c r="Y32" s="9">
        <f t="shared" si="16"/>
        <v>36.878363385833275</v>
      </c>
      <c r="Z32" s="9">
        <f t="shared" si="17"/>
        <v>8.3711394272573472E-3</v>
      </c>
      <c r="AA32" s="9"/>
      <c r="AB32" s="9">
        <f t="shared" si="15"/>
        <v>763.97301072005064</v>
      </c>
      <c r="AC32" s="9">
        <f t="shared" si="18"/>
        <v>137.1162221836376</v>
      </c>
      <c r="AD32" s="9">
        <f t="shared" si="19"/>
        <v>24.199676861856975</v>
      </c>
      <c r="AE32" s="9">
        <f t="shared" si="20"/>
        <v>5.6660352518903805</v>
      </c>
      <c r="AF32" s="2"/>
      <c r="AG32" s="2"/>
      <c r="AH32" s="2"/>
      <c r="AI32" s="2"/>
      <c r="AM32" s="1"/>
      <c r="AN32" s="1"/>
      <c r="AO32" s="1"/>
    </row>
    <row r="33" spans="1:41">
      <c r="A33" s="8">
        <v>0.22</v>
      </c>
      <c r="B33" s="8">
        <f t="shared" si="3"/>
        <v>0.78</v>
      </c>
      <c r="C33" s="8">
        <f t="shared" si="4"/>
        <v>0.61878003713934637</v>
      </c>
      <c r="D33" s="8">
        <f t="shared" si="5"/>
        <v>0.19975683890577511</v>
      </c>
      <c r="E33" s="8">
        <f t="shared" si="6"/>
        <v>0</v>
      </c>
      <c r="F33" s="8">
        <f t="shared" si="7"/>
        <v>1.1752786220871328E-2</v>
      </c>
      <c r="G33" s="2"/>
      <c r="H33" s="9">
        <f t="shared" si="8"/>
        <v>0.74525802892763604</v>
      </c>
      <c r="I33" s="9">
        <f t="shared" si="21"/>
        <v>0.24058692765197975</v>
      </c>
      <c r="J33" s="9">
        <f t="shared" si="21"/>
        <v>0</v>
      </c>
      <c r="K33" s="9">
        <f t="shared" si="21"/>
        <v>1.415504342038428E-2</v>
      </c>
      <c r="L33" s="13">
        <f t="shared" si="9"/>
        <v>0</v>
      </c>
      <c r="M33" s="9"/>
      <c r="N33" s="8">
        <f t="shared" si="10"/>
        <v>1458.4939295564602</v>
      </c>
      <c r="O33" s="9">
        <v>850</v>
      </c>
      <c r="P33" s="9"/>
      <c r="Q33" s="9">
        <f t="shared" si="1"/>
        <v>4.3862759154146766E-2</v>
      </c>
      <c r="R33" s="9">
        <f t="shared" si="2"/>
        <v>1.2561955854319963E-2</v>
      </c>
      <c r="S33" s="9"/>
      <c r="T33" s="9">
        <f t="shared" si="11"/>
        <v>0</v>
      </c>
      <c r="U33" s="9">
        <f t="shared" si="12"/>
        <v>1.1792056112682379</v>
      </c>
      <c r="V33" s="9">
        <f t="shared" si="13"/>
        <v>3.8129928687926731E-5</v>
      </c>
      <c r="W33" s="9"/>
      <c r="X33" s="9">
        <f t="shared" si="14"/>
        <v>1458.4939295564602</v>
      </c>
      <c r="Y33" s="9">
        <f t="shared" si="16"/>
        <v>28.581296464688169</v>
      </c>
      <c r="Z33" s="9">
        <f t="shared" si="17"/>
        <v>3.8117665657748517E-3</v>
      </c>
      <c r="AA33" s="9"/>
      <c r="AB33" s="9">
        <f t="shared" si="15"/>
        <v>729.24696477823011</v>
      </c>
      <c r="AC33" s="9">
        <f t="shared" si="18"/>
        <v>132.18281646913991</v>
      </c>
      <c r="AD33" s="9">
        <f t="shared" si="19"/>
        <v>23.099864812071011</v>
      </c>
      <c r="AE33" s="9">
        <f t="shared" si="20"/>
        <v>5.7222333353252681</v>
      </c>
      <c r="AF33" s="2"/>
      <c r="AG33" s="2"/>
      <c r="AH33" s="2"/>
      <c r="AI33" s="2"/>
      <c r="AM33" s="1"/>
      <c r="AN33" s="1"/>
      <c r="AO33" s="1"/>
    </row>
    <row r="34" spans="1:41">
      <c r="A34" s="8">
        <v>0.23</v>
      </c>
      <c r="B34" s="8">
        <f t="shared" si="3"/>
        <v>0.77</v>
      </c>
      <c r="C34" s="8">
        <f t="shared" si="4"/>
        <v>0.62099731155477123</v>
      </c>
      <c r="D34" s="8">
        <f t="shared" si="5"/>
        <v>0.19610942249240124</v>
      </c>
      <c r="E34" s="8">
        <f t="shared" si="6"/>
        <v>0</v>
      </c>
      <c r="F34" s="8">
        <f t="shared" si="7"/>
        <v>1.1377912867274569E-2</v>
      </c>
      <c r="G34" s="2"/>
      <c r="H34" s="9">
        <f t="shared" si="8"/>
        <v>0.74955802001590766</v>
      </c>
      <c r="I34" s="9">
        <f t="shared" si="21"/>
        <v>0.23670857779052165</v>
      </c>
      <c r="J34" s="9">
        <f t="shared" si="21"/>
        <v>0</v>
      </c>
      <c r="K34" s="9">
        <f t="shared" si="21"/>
        <v>1.3733402193570766E-2</v>
      </c>
      <c r="L34" s="13">
        <f t="shared" si="9"/>
        <v>0</v>
      </c>
      <c r="M34" s="9"/>
      <c r="N34" s="8">
        <f t="shared" si="10"/>
        <v>1458.4939295564602</v>
      </c>
      <c r="O34" s="9">
        <v>850</v>
      </c>
      <c r="P34" s="9"/>
      <c r="Q34" s="9">
        <f t="shared" si="1"/>
        <v>4.389340659013883E-2</v>
      </c>
      <c r="R34" s="9">
        <f t="shared" si="2"/>
        <v>1.2462041872069684E-2</v>
      </c>
      <c r="S34" s="9"/>
      <c r="T34" s="9">
        <f t="shared" si="11"/>
        <v>0</v>
      </c>
      <c r="U34" s="9">
        <f t="shared" si="12"/>
        <v>0.90786376899767285</v>
      </c>
      <c r="V34" s="9">
        <f t="shared" si="13"/>
        <v>1.6554055680852311E-5</v>
      </c>
      <c r="W34" s="9"/>
      <c r="X34" s="9">
        <f t="shared" si="14"/>
        <v>1458.4939295564602</v>
      </c>
      <c r="Y34" s="9">
        <f t="shared" si="16"/>
        <v>22.072527466101725</v>
      </c>
      <c r="Z34" s="9">
        <f t="shared" si="17"/>
        <v>1.6994721502326558E-3</v>
      </c>
      <c r="AA34" s="9"/>
      <c r="AB34" s="9">
        <f t="shared" si="15"/>
        <v>697.54057500526358</v>
      </c>
      <c r="AC34" s="9">
        <f t="shared" si="18"/>
        <v>127.39541259944259</v>
      </c>
      <c r="AD34" s="9">
        <f t="shared" si="19"/>
        <v>22.095596753813584</v>
      </c>
      <c r="AE34" s="9">
        <f t="shared" si="20"/>
        <v>5.7656470661945267</v>
      </c>
      <c r="AF34" s="2"/>
      <c r="AG34" s="2"/>
      <c r="AH34" s="2"/>
      <c r="AI34" s="2"/>
      <c r="AM34" s="1"/>
      <c r="AN34" s="1"/>
      <c r="AO34" s="1"/>
    </row>
    <row r="35" spans="1:41">
      <c r="A35" s="8">
        <v>0.24</v>
      </c>
      <c r="B35" s="8">
        <f t="shared" si="3"/>
        <v>0.76</v>
      </c>
      <c r="C35" s="8">
        <f t="shared" si="4"/>
        <v>0.62321458597019608</v>
      </c>
      <c r="D35" s="8">
        <f t="shared" si="5"/>
        <v>0.19246200607902739</v>
      </c>
      <c r="E35" s="8">
        <f t="shared" si="6"/>
        <v>0</v>
      </c>
      <c r="F35" s="8">
        <f t="shared" si="7"/>
        <v>1.1003039513677813E-2</v>
      </c>
      <c r="G35" s="2"/>
      <c r="H35" s="9">
        <f t="shared" si="8"/>
        <v>0.75387678875305186</v>
      </c>
      <c r="I35" s="9">
        <f t="shared" si="21"/>
        <v>0.23281329154700861</v>
      </c>
      <c r="J35" s="9">
        <f t="shared" si="21"/>
        <v>0</v>
      </c>
      <c r="K35" s="9">
        <f t="shared" si="21"/>
        <v>1.3309919699939532E-2</v>
      </c>
      <c r="L35" s="13">
        <f t="shared" si="9"/>
        <v>0</v>
      </c>
      <c r="M35" s="9"/>
      <c r="N35" s="8">
        <f t="shared" si="10"/>
        <v>1458.4939295564602</v>
      </c>
      <c r="O35" s="9">
        <v>850</v>
      </c>
      <c r="P35" s="9"/>
      <c r="Q35" s="9">
        <f t="shared" si="1"/>
        <v>4.3924187860545909E-2</v>
      </c>
      <c r="R35" s="9">
        <f t="shared" si="2"/>
        <v>1.2361691575036967E-2</v>
      </c>
      <c r="S35" s="9"/>
      <c r="T35" s="9">
        <f t="shared" si="11"/>
        <v>0</v>
      </c>
      <c r="U35" s="9">
        <f t="shared" si="12"/>
        <v>0.6963373818729256</v>
      </c>
      <c r="V35" s="9">
        <f t="shared" si="13"/>
        <v>7.0206785581973383E-6</v>
      </c>
      <c r="W35" s="9"/>
      <c r="X35" s="9">
        <f t="shared" si="14"/>
        <v>1458.4939295564602</v>
      </c>
      <c r="Y35" s="9">
        <f t="shared" si="16"/>
        <v>16.983869190478451</v>
      </c>
      <c r="Z35" s="9">
        <f t="shared" si="17"/>
        <v>7.4109071700262971E-4</v>
      </c>
      <c r="AA35" s="9"/>
      <c r="AB35" s="9">
        <f t="shared" si="15"/>
        <v>668.47638438004435</v>
      </c>
      <c r="AC35" s="9">
        <f t="shared" si="18"/>
        <v>122.79493162406909</v>
      </c>
      <c r="AD35" s="9">
        <f t="shared" si="19"/>
        <v>21.174977767851228</v>
      </c>
      <c r="AE35" s="9">
        <f t="shared" si="20"/>
        <v>5.7990583494496839</v>
      </c>
      <c r="AF35" s="2"/>
      <c r="AG35" s="2"/>
      <c r="AH35" s="2"/>
      <c r="AI35" s="2"/>
      <c r="AM35" s="1"/>
      <c r="AN35" s="1"/>
      <c r="AO35" s="1"/>
    </row>
    <row r="36" spans="1:41">
      <c r="A36" s="8">
        <v>0.25</v>
      </c>
      <c r="B36" s="8">
        <f t="shared" si="3"/>
        <v>0.75</v>
      </c>
      <c r="C36" s="8">
        <f t="shared" si="4"/>
        <v>0.62543186038562093</v>
      </c>
      <c r="D36" s="8">
        <f t="shared" si="5"/>
        <v>0.18881458966565351</v>
      </c>
      <c r="E36" s="8">
        <f t="shared" si="6"/>
        <v>0</v>
      </c>
      <c r="F36" s="8">
        <f t="shared" si="7"/>
        <v>1.0628166160081054E-2</v>
      </c>
      <c r="G36" s="2"/>
      <c r="H36" s="9">
        <f t="shared" si="8"/>
        <v>0.75821445840851043</v>
      </c>
      <c r="I36" s="9">
        <f t="shared" si="21"/>
        <v>0.22890095773934449</v>
      </c>
      <c r="J36" s="9">
        <f t="shared" si="21"/>
        <v>0</v>
      </c>
      <c r="K36" s="9">
        <f t="shared" si="21"/>
        <v>1.28845838521449E-2</v>
      </c>
      <c r="L36" s="13">
        <f t="shared" si="9"/>
        <v>0</v>
      </c>
      <c r="M36" s="9"/>
      <c r="N36" s="8">
        <f t="shared" si="10"/>
        <v>1458.4939295564602</v>
      </c>
      <c r="O36" s="9">
        <v>850</v>
      </c>
      <c r="P36" s="9"/>
      <c r="Q36" s="9">
        <f t="shared" si="1"/>
        <v>4.395510384394944E-2</v>
      </c>
      <c r="R36" s="9">
        <f t="shared" si="2"/>
        <v>1.2260902098950567E-2</v>
      </c>
      <c r="S36" s="9"/>
      <c r="T36" s="9">
        <f t="shared" si="11"/>
        <v>0</v>
      </c>
      <c r="U36" s="9">
        <f t="shared" si="12"/>
        <v>0.5320310080530738</v>
      </c>
      <c r="V36" s="9">
        <f t="shared" si="13"/>
        <v>2.9048832899862235E-6</v>
      </c>
      <c r="W36" s="9"/>
      <c r="X36" s="9">
        <f t="shared" si="14"/>
        <v>1458.4939295564602</v>
      </c>
      <c r="Y36" s="9">
        <f t="shared" si="16"/>
        <v>13.019315418361803</v>
      </c>
      <c r="Z36" s="9">
        <f t="shared" si="17"/>
        <v>3.1570532367403067E-4</v>
      </c>
      <c r="AA36" s="9"/>
      <c r="AB36" s="9">
        <f t="shared" si="15"/>
        <v>641.73732900484254</v>
      </c>
      <c r="AC36" s="9">
        <f t="shared" si="18"/>
        <v>118.4039069758408</v>
      </c>
      <c r="AD36" s="9">
        <f t="shared" si="19"/>
        <v>20.327991285350123</v>
      </c>
      <c r="AE36" s="9">
        <f t="shared" si="20"/>
        <v>5.8246732455641865</v>
      </c>
      <c r="AF36" s="2"/>
      <c r="AG36" s="2"/>
      <c r="AH36" s="2"/>
      <c r="AI36" s="2"/>
      <c r="AM36" s="1"/>
      <c r="AN36" s="1"/>
      <c r="AO36" s="1"/>
    </row>
    <row r="37" spans="1:41">
      <c r="A37" s="8">
        <v>0.26</v>
      </c>
      <c r="B37" s="8">
        <f t="shared" si="3"/>
        <v>0.74</v>
      </c>
      <c r="C37" s="8">
        <f t="shared" si="4"/>
        <v>0.62764913480104578</v>
      </c>
      <c r="D37" s="8">
        <f t="shared" si="5"/>
        <v>0.18516717325227966</v>
      </c>
      <c r="E37" s="8">
        <f t="shared" si="6"/>
        <v>0</v>
      </c>
      <c r="F37" s="8">
        <f t="shared" si="7"/>
        <v>1.0253292806484295E-2</v>
      </c>
      <c r="G37" s="2"/>
      <c r="H37" s="9">
        <f t="shared" si="8"/>
        <v>0.76257115333305903</v>
      </c>
      <c r="I37" s="9">
        <f t="shared" si="21"/>
        <v>0.22497146421013117</v>
      </c>
      <c r="J37" s="9">
        <f t="shared" si="21"/>
        <v>0</v>
      </c>
      <c r="K37" s="9">
        <f t="shared" si="21"/>
        <v>1.2457382456809624E-2</v>
      </c>
      <c r="L37" s="13">
        <f t="shared" si="9"/>
        <v>0</v>
      </c>
      <c r="M37" s="9"/>
      <c r="N37" s="8">
        <f t="shared" si="10"/>
        <v>1458.4939295564602</v>
      </c>
      <c r="O37" s="9">
        <v>850</v>
      </c>
      <c r="P37" s="9"/>
      <c r="Q37" s="9">
        <f t="shared" si="1"/>
        <v>4.3986155426637877E-2</v>
      </c>
      <c r="R37" s="9">
        <f t="shared" si="2"/>
        <v>1.2159670554413532E-2</v>
      </c>
      <c r="S37" s="9"/>
      <c r="T37" s="9">
        <f t="shared" si="11"/>
        <v>0</v>
      </c>
      <c r="U37" s="9">
        <f t="shared" si="12"/>
        <v>0.40487447127058213</v>
      </c>
      <c r="V37" s="9">
        <f t="shared" si="13"/>
        <v>1.1709584210480083E-6</v>
      </c>
      <c r="W37" s="9"/>
      <c r="X37" s="9">
        <f t="shared" si="14"/>
        <v>1458.4939295564602</v>
      </c>
      <c r="Y37" s="9">
        <f t="shared" si="16"/>
        <v>9.941614729957454</v>
      </c>
      <c r="Z37" s="9">
        <f t="shared" si="17"/>
        <v>1.3121532359141404E-4</v>
      </c>
      <c r="AA37" s="9"/>
      <c r="AB37" s="9">
        <f t="shared" si="15"/>
        <v>617.05512404311776</v>
      </c>
      <c r="AC37" s="9">
        <f t="shared" si="18"/>
        <v>114.23228035099913</v>
      </c>
      <c r="AD37" s="9">
        <f t="shared" si="19"/>
        <v>19.546150513426024</v>
      </c>
      <c r="AE37" s="9">
        <f t="shared" si="20"/>
        <v>5.8442341509922535</v>
      </c>
      <c r="AF37" s="2"/>
      <c r="AG37" s="2"/>
      <c r="AH37" s="2"/>
      <c r="AI37" s="2"/>
      <c r="AM37" s="1"/>
      <c r="AN37" s="1"/>
      <c r="AO37" s="1"/>
    </row>
    <row r="38" spans="1:41">
      <c r="A38" s="8">
        <v>0.27</v>
      </c>
      <c r="B38" s="8">
        <f t="shared" si="3"/>
        <v>0.73</v>
      </c>
      <c r="C38" s="8">
        <f t="shared" si="4"/>
        <v>0.62986640921647064</v>
      </c>
      <c r="D38" s="8">
        <f t="shared" si="5"/>
        <v>0.18151975683890581</v>
      </c>
      <c r="E38" s="8">
        <f t="shared" si="6"/>
        <v>0</v>
      </c>
      <c r="F38" s="8">
        <f t="shared" si="7"/>
        <v>9.8784194528875376E-3</v>
      </c>
      <c r="G38" s="2"/>
      <c r="H38" s="9">
        <f t="shared" si="8"/>
        <v>0.76694699897068985</v>
      </c>
      <c r="I38" s="9">
        <f t="shared" si="21"/>
        <v>0.22102469781595038</v>
      </c>
      <c r="J38" s="9">
        <f t="shared" si="21"/>
        <v>0</v>
      </c>
      <c r="K38" s="9">
        <f t="shared" si="21"/>
        <v>1.2028303213359655E-2</v>
      </c>
      <c r="L38" s="13">
        <f t="shared" si="9"/>
        <v>0</v>
      </c>
      <c r="M38" s="9"/>
      <c r="N38" s="8">
        <f t="shared" si="10"/>
        <v>1458.4939295564602</v>
      </c>
      <c r="O38" s="9">
        <v>850</v>
      </c>
      <c r="P38" s="9"/>
      <c r="Q38" s="9">
        <f t="shared" si="1"/>
        <v>4.4017343502691389E-2</v>
      </c>
      <c r="R38" s="9">
        <f t="shared" si="2"/>
        <v>1.2057994026627069E-2</v>
      </c>
      <c r="S38" s="9"/>
      <c r="T38" s="9">
        <f t="shared" si="11"/>
        <v>0</v>
      </c>
      <c r="U38" s="9">
        <f t="shared" si="12"/>
        <v>0.30684255483799033</v>
      </c>
      <c r="V38" s="9">
        <f t="shared" si="13"/>
        <v>4.5914376248109254E-7</v>
      </c>
      <c r="W38" s="9"/>
      <c r="X38" s="9">
        <f t="shared" si="14"/>
        <v>1458.4939295564602</v>
      </c>
      <c r="Y38" s="9">
        <f t="shared" si="16"/>
        <v>7.5612043708497785</v>
      </c>
      <c r="Z38" s="9">
        <f t="shared" si="17"/>
        <v>5.3133428496432809E-5</v>
      </c>
      <c r="AA38" s="9"/>
      <c r="AB38" s="9">
        <f t="shared" si="15"/>
        <v>594.20123056003933</v>
      </c>
      <c r="AC38" s="9">
        <f t="shared" si="18"/>
        <v>110.28149975914175</v>
      </c>
      <c r="AD38" s="9">
        <f t="shared" si="19"/>
        <v>18.822220980833524</v>
      </c>
      <c r="AE38" s="9">
        <f t="shared" si="20"/>
        <v>5.8591119438795385</v>
      </c>
      <c r="AF38" s="2"/>
      <c r="AG38" s="2"/>
      <c r="AH38" s="2"/>
      <c r="AI38" s="2"/>
      <c r="AM38" s="1"/>
      <c r="AN38" s="1"/>
      <c r="AO38" s="1"/>
    </row>
    <row r="39" spans="1:41">
      <c r="A39" s="8">
        <v>0.28000000000000003</v>
      </c>
      <c r="B39" s="8">
        <f t="shared" si="3"/>
        <v>0.72</v>
      </c>
      <c r="C39" s="8">
        <f t="shared" si="4"/>
        <v>0.63208368363189549</v>
      </c>
      <c r="D39" s="8">
        <f t="shared" si="5"/>
        <v>0.17787234042553193</v>
      </c>
      <c r="E39" s="8">
        <f t="shared" si="6"/>
        <v>0</v>
      </c>
      <c r="F39" s="8">
        <f t="shared" si="7"/>
        <v>9.5035460992907786E-3</v>
      </c>
      <c r="G39" s="2"/>
      <c r="H39" s="9">
        <f t="shared" si="8"/>
        <v>0.7713421218706521</v>
      </c>
      <c r="I39" s="9">
        <f t="shared" si="21"/>
        <v>0.21706054441650438</v>
      </c>
      <c r="J39" s="9">
        <f t="shared" si="21"/>
        <v>0</v>
      </c>
      <c r="K39" s="9">
        <f t="shared" si="21"/>
        <v>1.1597333712843534E-2</v>
      </c>
      <c r="L39" s="13">
        <f t="shared" si="9"/>
        <v>0</v>
      </c>
      <c r="M39" s="9"/>
      <c r="N39" s="8">
        <f t="shared" si="10"/>
        <v>1458.4939295564602</v>
      </c>
      <c r="O39" s="9">
        <v>850</v>
      </c>
      <c r="P39" s="9"/>
      <c r="Q39" s="9">
        <f t="shared" si="1"/>
        <v>4.4048668974067645E-2</v>
      </c>
      <c r="R39" s="9">
        <f t="shared" si="2"/>
        <v>1.1955869575110793E-2</v>
      </c>
      <c r="S39" s="9"/>
      <c r="T39" s="9">
        <f t="shared" si="11"/>
        <v>0</v>
      </c>
      <c r="U39" s="9">
        <f t="shared" si="12"/>
        <v>0.23156100852755232</v>
      </c>
      <c r="V39" s="9">
        <f t="shared" si="13"/>
        <v>1.7483031244031799E-7</v>
      </c>
      <c r="W39" s="9"/>
      <c r="X39" s="9">
        <f t="shared" si="14"/>
        <v>1458.4939295564602</v>
      </c>
      <c r="Y39" s="9">
        <f t="shared" si="16"/>
        <v>5.7271138891895212</v>
      </c>
      <c r="Z39" s="9">
        <f t="shared" si="17"/>
        <v>2.0929712165416841E-5</v>
      </c>
      <c r="AA39" s="9"/>
      <c r="AB39" s="9">
        <f t="shared" si="15"/>
        <v>572.97975804003795</v>
      </c>
      <c r="AC39" s="9">
        <f t="shared" si="18"/>
        <v>106.5474145495006</v>
      </c>
      <c r="AD39" s="9">
        <f t="shared" si="19"/>
        <v>18.149999550436331</v>
      </c>
      <c r="AE39" s="9">
        <f t="shared" si="20"/>
        <v>5.870381112320147</v>
      </c>
      <c r="AF39" s="2"/>
      <c r="AG39" s="2"/>
      <c r="AH39" s="2"/>
      <c r="AI39" s="2"/>
      <c r="AM39" s="1"/>
      <c r="AN39" s="1"/>
      <c r="AO39" s="1"/>
    </row>
    <row r="40" spans="1:41">
      <c r="A40" s="8">
        <v>0.28999999999999998</v>
      </c>
      <c r="B40" s="8">
        <f t="shared" si="3"/>
        <v>0.71</v>
      </c>
      <c r="C40" s="8">
        <f t="shared" si="4"/>
        <v>0.63430095804732034</v>
      </c>
      <c r="D40" s="8">
        <f t="shared" si="5"/>
        <v>0.17422492401215808</v>
      </c>
      <c r="E40" s="8">
        <f t="shared" si="6"/>
        <v>0</v>
      </c>
      <c r="F40" s="8">
        <f t="shared" si="7"/>
        <v>9.128672745694023E-3</v>
      </c>
      <c r="G40" s="2"/>
      <c r="H40" s="9">
        <f t="shared" si="8"/>
        <v>0.77575664969965108</v>
      </c>
      <c r="I40" s="9">
        <f t="shared" si="21"/>
        <v>0.21307888886361273</v>
      </c>
      <c r="J40" s="9">
        <f t="shared" si="21"/>
        <v>0</v>
      </c>
      <c r="K40" s="9">
        <f t="shared" si="21"/>
        <v>1.1164461436736162E-2</v>
      </c>
      <c r="L40" s="13">
        <f t="shared" si="9"/>
        <v>0</v>
      </c>
      <c r="M40" s="9"/>
      <c r="N40" s="8">
        <f t="shared" si="10"/>
        <v>1458.4939295564602</v>
      </c>
      <c r="O40" s="9">
        <v>850</v>
      </c>
      <c r="P40" s="9"/>
      <c r="Q40" s="9">
        <f t="shared" si="1"/>
        <v>4.4080132750688825E-2</v>
      </c>
      <c r="R40" s="9">
        <f t="shared" si="2"/>
        <v>1.185329423341927E-2</v>
      </c>
      <c r="S40" s="9"/>
      <c r="T40" s="9">
        <f t="shared" si="11"/>
        <v>0</v>
      </c>
      <c r="U40" s="9">
        <f t="shared" si="12"/>
        <v>0.17398428080463635</v>
      </c>
      <c r="V40" s="9">
        <f t="shared" si="13"/>
        <v>6.4526466928495627E-8</v>
      </c>
      <c r="W40" s="9"/>
      <c r="X40" s="9">
        <f t="shared" si="14"/>
        <v>1458.4939295564602</v>
      </c>
      <c r="Y40" s="9">
        <f t="shared" si="16"/>
        <v>4.319508676854583</v>
      </c>
      <c r="Z40" s="9">
        <f t="shared" si="17"/>
        <v>8.0064033437796973E-6</v>
      </c>
      <c r="AA40" s="9"/>
      <c r="AB40" s="9">
        <f t="shared" si="15"/>
        <v>553.22183534900228</v>
      </c>
      <c r="AC40" s="9">
        <f t="shared" si="18"/>
        <v>103.02231434699559</v>
      </c>
      <c r="AD40" s="9">
        <f t="shared" si="19"/>
        <v>17.524137773055887</v>
      </c>
      <c r="AE40" s="9">
        <f t="shared" si="20"/>
        <v>5.8788806434400902</v>
      </c>
      <c r="AF40" s="2"/>
      <c r="AG40" s="2"/>
      <c r="AH40" s="2"/>
      <c r="AI40" s="2"/>
      <c r="AM40" s="1"/>
      <c r="AN40" s="1"/>
      <c r="AO40" s="1"/>
    </row>
    <row r="41" spans="1:41">
      <c r="A41" s="8">
        <v>0.3</v>
      </c>
      <c r="B41" s="8">
        <f t="shared" si="3"/>
        <v>0.7</v>
      </c>
      <c r="C41" s="8">
        <f t="shared" si="4"/>
        <v>0.63651823246274519</v>
      </c>
      <c r="D41" s="8">
        <f t="shared" si="5"/>
        <v>0.17057750759878421</v>
      </c>
      <c r="E41" s="8">
        <f t="shared" si="6"/>
        <v>0</v>
      </c>
      <c r="F41" s="8">
        <f t="shared" si="7"/>
        <v>8.7537993920972657E-3</v>
      </c>
      <c r="G41" s="2"/>
      <c r="H41" s="9">
        <f t="shared" si="8"/>
        <v>0.78019071125421058</v>
      </c>
      <c r="I41" s="9">
        <f t="shared" si="21"/>
        <v>0.20907961499006267</v>
      </c>
      <c r="J41" s="9">
        <f t="shared" si="21"/>
        <v>0</v>
      </c>
      <c r="K41" s="9">
        <f t="shared" si="21"/>
        <v>1.0729673755726666E-2</v>
      </c>
      <c r="L41" s="13">
        <f t="shared" si="9"/>
        <v>0</v>
      </c>
      <c r="M41" s="9"/>
      <c r="N41" s="8">
        <f t="shared" si="10"/>
        <v>1458.4939295564602</v>
      </c>
      <c r="O41" s="9">
        <v>850</v>
      </c>
      <c r="P41" s="9"/>
      <c r="Q41" s="9">
        <f t="shared" si="1"/>
        <v>4.4111735750529645E-2</v>
      </c>
      <c r="R41" s="9">
        <f t="shared" si="2"/>
        <v>1.1750265008854767E-2</v>
      </c>
      <c r="S41" s="9"/>
      <c r="T41" s="9">
        <f t="shared" si="11"/>
        <v>0</v>
      </c>
      <c r="U41" s="9">
        <f t="shared" si="12"/>
        <v>0.13013269548055267</v>
      </c>
      <c r="V41" s="9">
        <f t="shared" si="13"/>
        <v>2.3036642844753246E-8</v>
      </c>
      <c r="W41" s="9"/>
      <c r="X41" s="9">
        <f t="shared" si="14"/>
        <v>1458.4939295564602</v>
      </c>
      <c r="Y41" s="9">
        <f t="shared" si="16"/>
        <v>3.2435952534904917</v>
      </c>
      <c r="Z41" s="9">
        <f t="shared" si="17"/>
        <v>2.9688141527904591E-6</v>
      </c>
      <c r="AA41" s="9"/>
      <c r="AB41" s="9">
        <f t="shared" si="15"/>
        <v>534.78110750403562</v>
      </c>
      <c r="AC41" s="9">
        <f t="shared" si="18"/>
        <v>99.696357043878749</v>
      </c>
      <c r="AD41" s="9">
        <f t="shared" si="19"/>
        <v>16.939999946247831</v>
      </c>
      <c r="AE41" s="9">
        <f t="shared" si="20"/>
        <v>5.8852631263414645</v>
      </c>
      <c r="AF41" s="2"/>
      <c r="AG41" s="2"/>
      <c r="AH41" s="2"/>
      <c r="AI41" s="2"/>
      <c r="AM41" s="1"/>
      <c r="AN41" s="1"/>
      <c r="AO41" s="1"/>
    </row>
    <row r="42" spans="1:41">
      <c r="A42" s="8">
        <v>0.31</v>
      </c>
      <c r="B42" s="8">
        <f t="shared" si="3"/>
        <v>0.69</v>
      </c>
      <c r="C42" s="8">
        <f t="shared" si="4"/>
        <v>0.63873550687816993</v>
      </c>
      <c r="D42" s="8">
        <f t="shared" si="5"/>
        <v>0.16693009118541036</v>
      </c>
      <c r="E42" s="8">
        <f t="shared" si="6"/>
        <v>0</v>
      </c>
      <c r="F42" s="8">
        <f t="shared" si="7"/>
        <v>8.3789260385005067E-3</v>
      </c>
      <c r="G42" s="2"/>
      <c r="H42" s="9">
        <f t="shared" si="8"/>
        <v>0.78464443647319804</v>
      </c>
      <c r="I42" s="9">
        <f t="shared" si="21"/>
        <v>0.20506260559831171</v>
      </c>
      <c r="J42" s="9">
        <f t="shared" si="21"/>
        <v>0</v>
      </c>
      <c r="K42" s="9">
        <f t="shared" si="21"/>
        <v>1.0292957928490153E-2</v>
      </c>
      <c r="L42" s="13">
        <f t="shared" si="9"/>
        <v>0</v>
      </c>
      <c r="M42" s="9"/>
      <c r="N42" s="8">
        <f t="shared" si="10"/>
        <v>1458.4939295564602</v>
      </c>
      <c r="O42" s="9">
        <v>850</v>
      </c>
      <c r="P42" s="9"/>
      <c r="Q42" s="9">
        <f t="shared" si="1"/>
        <v>4.4143478899706726E-2</v>
      </c>
      <c r="R42" s="9">
        <f t="shared" si="2"/>
        <v>1.1646778882176211E-2</v>
      </c>
      <c r="S42" s="9"/>
      <c r="T42" s="9">
        <f t="shared" si="11"/>
        <v>0</v>
      </c>
      <c r="U42" s="9">
        <f t="shared" si="12"/>
        <v>9.6878759234408585E-2</v>
      </c>
      <c r="V42" s="9">
        <f t="shared" si="13"/>
        <v>7.9372313757615446E-9</v>
      </c>
      <c r="W42" s="9"/>
      <c r="X42" s="9">
        <f t="shared" si="14"/>
        <v>1458.4939295564602</v>
      </c>
      <c r="Y42" s="9">
        <f t="shared" si="16"/>
        <v>2.4246542964644919</v>
      </c>
      <c r="Z42" s="9">
        <f t="shared" si="17"/>
        <v>1.0648960342051797E-6</v>
      </c>
      <c r="AA42" s="9"/>
      <c r="AB42" s="9">
        <f t="shared" si="15"/>
        <v>517.53010403616349</v>
      </c>
      <c r="AC42" s="9">
        <f t="shared" si="18"/>
        <v>96.558560181058922</v>
      </c>
      <c r="AD42" s="9">
        <f t="shared" si="19"/>
        <v>16.393548369430029</v>
      </c>
      <c r="AE42" s="9">
        <f t="shared" si="20"/>
        <v>5.8900341771716178</v>
      </c>
      <c r="AF42" s="2"/>
      <c r="AG42" s="2"/>
      <c r="AH42" s="2"/>
      <c r="AI42" s="2"/>
      <c r="AM42" s="1"/>
      <c r="AN42" s="1"/>
      <c r="AO42" s="1"/>
    </row>
    <row r="43" spans="1:41">
      <c r="A43" s="8">
        <v>0.32</v>
      </c>
      <c r="B43" s="8">
        <f t="shared" si="3"/>
        <v>0.67999999999999994</v>
      </c>
      <c r="C43" s="8">
        <f t="shared" si="4"/>
        <v>0.64095278129359479</v>
      </c>
      <c r="D43" s="8">
        <f t="shared" si="5"/>
        <v>0.16328267477203651</v>
      </c>
      <c r="E43" s="8">
        <f t="shared" si="6"/>
        <v>0</v>
      </c>
      <c r="F43" s="8">
        <f t="shared" si="7"/>
        <v>8.0040526849037494E-3</v>
      </c>
      <c r="G43" s="2"/>
      <c r="H43" s="9">
        <f t="shared" si="8"/>
        <v>0.78911795645051785</v>
      </c>
      <c r="I43" s="9">
        <f t="shared" si="21"/>
        <v>0.20102774244903898</v>
      </c>
      <c r="J43" s="9">
        <f t="shared" si="21"/>
        <v>0</v>
      </c>
      <c r="K43" s="9">
        <f t="shared" si="21"/>
        <v>9.8543011004430855E-3</v>
      </c>
      <c r="L43" s="13">
        <f t="shared" si="9"/>
        <v>0</v>
      </c>
      <c r="M43" s="9"/>
      <c r="N43" s="8">
        <f t="shared" si="10"/>
        <v>1458.4939295564602</v>
      </c>
      <c r="O43" s="9">
        <v>850</v>
      </c>
      <c r="P43" s="9"/>
      <c r="Q43" s="9">
        <f t="shared" si="1"/>
        <v>4.4175363132568986E-2</v>
      </c>
      <c r="R43" s="9">
        <f t="shared" si="2"/>
        <v>1.1542832807304261E-2</v>
      </c>
      <c r="S43" s="9"/>
      <c r="T43" s="9">
        <f t="shared" si="11"/>
        <v>0</v>
      </c>
      <c r="U43" s="9">
        <f t="shared" si="12"/>
        <v>7.1773960713907903E-2</v>
      </c>
      <c r="V43" s="9">
        <f t="shared" si="13"/>
        <v>2.6325756979872379E-9</v>
      </c>
      <c r="W43" s="9"/>
      <c r="X43" s="9">
        <f t="shared" si="14"/>
        <v>1458.4939295564602</v>
      </c>
      <c r="Y43" s="9">
        <f t="shared" si="16"/>
        <v>1.8040050586284533</v>
      </c>
      <c r="Z43" s="9">
        <f t="shared" si="17"/>
        <v>3.6865381746441407E-7</v>
      </c>
      <c r="AA43" s="9"/>
      <c r="AB43" s="9">
        <f t="shared" si="15"/>
        <v>501.35728828503341</v>
      </c>
      <c r="AC43" s="9">
        <f t="shared" si="18"/>
        <v>93.597480333482963</v>
      </c>
      <c r="AD43" s="9">
        <f t="shared" si="19"/>
        <v>15.881249994405771</v>
      </c>
      <c r="AE43" s="9">
        <f t="shared" si="20"/>
        <v>5.8935839664039689</v>
      </c>
      <c r="AF43" s="2"/>
      <c r="AG43" s="2"/>
      <c r="AH43" s="2"/>
      <c r="AI43" s="2"/>
      <c r="AM43" s="1"/>
      <c r="AN43" s="1"/>
      <c r="AO43" s="1"/>
    </row>
    <row r="44" spans="1:41">
      <c r="A44" s="8">
        <v>0.33</v>
      </c>
      <c r="B44" s="8">
        <f t="shared" si="3"/>
        <v>0.66999999999999993</v>
      </c>
      <c r="C44" s="8">
        <f t="shared" si="4"/>
        <v>0.64317005570901964</v>
      </c>
      <c r="D44" s="8">
        <f t="shared" si="5"/>
        <v>0.15963525835866266</v>
      </c>
      <c r="E44" s="8">
        <f t="shared" si="6"/>
        <v>0</v>
      </c>
      <c r="F44" s="8">
        <f t="shared" si="7"/>
        <v>7.6291793313069903E-3</v>
      </c>
      <c r="G44" s="2"/>
      <c r="H44" s="9">
        <f t="shared" si="8"/>
        <v>0.79361140344797387</v>
      </c>
      <c r="I44" s="9">
        <f t="shared" si="21"/>
        <v>0.19697490624954406</v>
      </c>
      <c r="J44" s="9">
        <f t="shared" si="21"/>
        <v>0</v>
      </c>
      <c r="K44" s="9">
        <f t="shared" si="21"/>
        <v>9.4136903024820157E-3</v>
      </c>
      <c r="L44" s="13">
        <f t="shared" si="9"/>
        <v>0</v>
      </c>
      <c r="M44" s="9"/>
      <c r="N44" s="8">
        <f t="shared" si="10"/>
        <v>1458.4939295564602</v>
      </c>
      <c r="O44" s="9">
        <v>850</v>
      </c>
      <c r="P44" s="9"/>
      <c r="Q44" s="9">
        <f t="shared" si="1"/>
        <v>4.4207389391789351E-2</v>
      </c>
      <c r="R44" s="9">
        <f t="shared" si="2"/>
        <v>1.1438423711022428E-2</v>
      </c>
      <c r="S44" s="9"/>
      <c r="T44" s="9">
        <f t="shared" si="11"/>
        <v>0</v>
      </c>
      <c r="U44" s="9">
        <f t="shared" si="12"/>
        <v>5.2908843402354258E-2</v>
      </c>
      <c r="V44" s="9">
        <f t="shared" si="13"/>
        <v>8.3813319721034162E-10</v>
      </c>
      <c r="W44" s="9"/>
      <c r="X44" s="9">
        <f t="shared" si="14"/>
        <v>1458.4939295564602</v>
      </c>
      <c r="Y44" s="9">
        <f t="shared" si="16"/>
        <v>1.3357368205880005</v>
      </c>
      <c r="Z44" s="9">
        <f t="shared" si="17"/>
        <v>1.2286022325003917E-7</v>
      </c>
      <c r="AA44" s="9"/>
      <c r="AB44" s="9">
        <f t="shared" si="15"/>
        <v>486.16464318548691</v>
      </c>
      <c r="AC44" s="9">
        <f t="shared" si="18"/>
        <v>90.801669924001303</v>
      </c>
      <c r="AD44" s="9">
        <f t="shared" si="19"/>
        <v>15.39999999829833</v>
      </c>
      <c r="AE44" s="9">
        <f t="shared" si="20"/>
        <v>5.8962123333788767</v>
      </c>
      <c r="AF44" s="2"/>
      <c r="AG44" s="2"/>
      <c r="AH44" s="2"/>
      <c r="AI44" s="2"/>
      <c r="AM44" s="1"/>
      <c r="AN44" s="1"/>
      <c r="AO44" s="1"/>
    </row>
    <row r="45" spans="1:41">
      <c r="A45" s="8">
        <v>0.34</v>
      </c>
      <c r="B45" s="8">
        <f t="shared" si="3"/>
        <v>0.65999999999999992</v>
      </c>
      <c r="C45" s="8">
        <f t="shared" si="4"/>
        <v>0.64538733012444449</v>
      </c>
      <c r="D45" s="8">
        <f t="shared" si="5"/>
        <v>0.15598784194528878</v>
      </c>
      <c r="E45" s="8">
        <f t="shared" si="6"/>
        <v>0</v>
      </c>
      <c r="F45" s="8">
        <f t="shared" si="7"/>
        <v>7.254305977710233E-3</v>
      </c>
      <c r="G45" s="2"/>
      <c r="H45" s="9">
        <f t="shared" si="8"/>
        <v>0.79812491090830429</v>
      </c>
      <c r="I45" s="9">
        <f t="shared" si="21"/>
        <v>0.19290397664199019</v>
      </c>
      <c r="J45" s="9">
        <f t="shared" si="21"/>
        <v>0</v>
      </c>
      <c r="K45" s="9">
        <f t="shared" si="21"/>
        <v>8.9711124497054411E-3</v>
      </c>
      <c r="L45" s="13">
        <f t="shared" si="9"/>
        <v>0</v>
      </c>
      <c r="M45" s="9"/>
      <c r="N45" s="8">
        <f t="shared" si="10"/>
        <v>1458.4939295564602</v>
      </c>
      <c r="O45" s="9">
        <v>850</v>
      </c>
      <c r="P45" s="9"/>
      <c r="Q45" s="9">
        <f t="shared" si="1"/>
        <v>4.4239558628457645E-2</v>
      </c>
      <c r="R45" s="9">
        <f t="shared" si="2"/>
        <v>1.1333548492674192E-2</v>
      </c>
      <c r="S45" s="9"/>
      <c r="T45" s="9">
        <f t="shared" si="11"/>
        <v>0</v>
      </c>
      <c r="U45" s="9">
        <f t="shared" si="12"/>
        <v>3.8800338386197723E-2</v>
      </c>
      <c r="V45" s="9">
        <f t="shared" si="13"/>
        <v>2.5530769016603714E-10</v>
      </c>
      <c r="W45" s="9"/>
      <c r="X45" s="9">
        <f t="shared" si="14"/>
        <v>1458.4939295564602</v>
      </c>
      <c r="Y45" s="9">
        <f t="shared" si="16"/>
        <v>0.98407017446868483</v>
      </c>
      <c r="Z45" s="9">
        <f t="shared" si="17"/>
        <v>3.93046166621344E-8</v>
      </c>
      <c r="AA45" s="9"/>
      <c r="AB45" s="9">
        <f t="shared" si="15"/>
        <v>471.86568309179614</v>
      </c>
      <c r="AC45" s="9">
        <f t="shared" si="18"/>
        <v>88.159975813720934</v>
      </c>
      <c r="AD45" s="9">
        <f t="shared" si="19"/>
        <v>14.94705882303381</v>
      </c>
      <c r="AE45" s="9">
        <f t="shared" si="20"/>
        <v>5.898148716579886</v>
      </c>
      <c r="AF45" s="2"/>
      <c r="AG45" s="2"/>
      <c r="AH45" s="2"/>
      <c r="AI45" s="2"/>
      <c r="AM45" s="1"/>
      <c r="AN45" s="1"/>
      <c r="AO45" s="1"/>
    </row>
    <row r="46" spans="1:41">
      <c r="A46" s="8">
        <v>0.35</v>
      </c>
      <c r="B46" s="8">
        <f t="shared" si="3"/>
        <v>0.65</v>
      </c>
      <c r="C46" s="8">
        <f t="shared" si="4"/>
        <v>0.64760460453986934</v>
      </c>
      <c r="D46" s="8">
        <f t="shared" si="5"/>
        <v>0.15234042553191493</v>
      </c>
      <c r="E46" s="8">
        <f t="shared" si="6"/>
        <v>0</v>
      </c>
      <c r="F46" s="8">
        <f t="shared" si="7"/>
        <v>6.8794326241134757E-3</v>
      </c>
      <c r="G46" s="2"/>
      <c r="H46" s="9">
        <f t="shared" si="8"/>
        <v>0.80265861346839151</v>
      </c>
      <c r="I46" s="9">
        <f t="shared" si="21"/>
        <v>0.18881483219148987</v>
      </c>
      <c r="J46" s="9">
        <f t="shared" si="21"/>
        <v>0</v>
      </c>
      <c r="K46" s="9">
        <f t="shared" si="21"/>
        <v>8.5265543401184894E-3</v>
      </c>
      <c r="L46" s="13">
        <f t="shared" si="9"/>
        <v>0</v>
      </c>
      <c r="M46" s="9"/>
      <c r="N46" s="8">
        <f t="shared" si="10"/>
        <v>1458.4939295564602</v>
      </c>
      <c r="O46" s="9">
        <v>850</v>
      </c>
      <c r="P46" s="9"/>
      <c r="Q46" s="9">
        <f t="shared" si="1"/>
        <v>4.4271871802174741E-2</v>
      </c>
      <c r="R46" s="9">
        <f t="shared" si="2"/>
        <v>1.1228204023856075E-2</v>
      </c>
      <c r="S46" s="9"/>
      <c r="T46" s="9">
        <f t="shared" si="11"/>
        <v>0</v>
      </c>
      <c r="U46" s="9">
        <f t="shared" si="12"/>
        <v>2.8301360321795872E-2</v>
      </c>
      <c r="V46" s="9">
        <f t="shared" si="13"/>
        <v>7.4137895189490931E-11</v>
      </c>
      <c r="W46" s="9"/>
      <c r="X46" s="9">
        <f t="shared" si="14"/>
        <v>1458.4939295564602</v>
      </c>
      <c r="Y46" s="9">
        <f t="shared" si="16"/>
        <v>0.72123391257232483</v>
      </c>
      <c r="Z46" s="9">
        <f t="shared" si="17"/>
        <v>1.2031344363641661E-8</v>
      </c>
      <c r="AA46" s="9"/>
      <c r="AB46" s="9">
        <f t="shared" si="15"/>
        <v>458.38380643203055</v>
      </c>
      <c r="AC46" s="9">
        <f t="shared" si="18"/>
        <v>85.661726045116694</v>
      </c>
      <c r="AD46" s="9">
        <f t="shared" si="19"/>
        <v>14.519999999862312</v>
      </c>
      <c r="AE46" s="9">
        <f t="shared" si="20"/>
        <v>5.8995679094992415</v>
      </c>
      <c r="AF46" s="2"/>
      <c r="AG46" s="2"/>
      <c r="AH46" s="2"/>
      <c r="AI46" s="2"/>
      <c r="AM46" s="1"/>
      <c r="AN46" s="1"/>
      <c r="AO46" s="1"/>
    </row>
    <row r="47" spans="1:41">
      <c r="A47" s="8">
        <v>0.36</v>
      </c>
      <c r="B47" s="8">
        <f t="shared" si="3"/>
        <v>0.64</v>
      </c>
      <c r="C47" s="8">
        <f t="shared" si="4"/>
        <v>0.6498218789552942</v>
      </c>
      <c r="D47" s="8">
        <f t="shared" si="5"/>
        <v>0.14869300911854105</v>
      </c>
      <c r="E47" s="8">
        <f t="shared" si="6"/>
        <v>0</v>
      </c>
      <c r="F47" s="8">
        <f t="shared" si="7"/>
        <v>6.5045592705167184E-3</v>
      </c>
      <c r="G47" s="2"/>
      <c r="H47" s="9">
        <f t="shared" si="8"/>
        <v>0.80721264697264994</v>
      </c>
      <c r="I47" s="9">
        <f t="shared" si="21"/>
        <v>0.18470735037402977</v>
      </c>
      <c r="J47" s="9">
        <f t="shared" si="21"/>
        <v>0</v>
      </c>
      <c r="K47" s="9">
        <f t="shared" si="21"/>
        <v>8.0800026533201907E-3</v>
      </c>
      <c r="L47" s="13">
        <f t="shared" si="9"/>
        <v>0</v>
      </c>
      <c r="M47" s="9"/>
      <c r="N47" s="8">
        <f t="shared" si="10"/>
        <v>1458.4939295564602</v>
      </c>
      <c r="O47" s="9">
        <v>850</v>
      </c>
      <c r="P47" s="9"/>
      <c r="Q47" s="9">
        <f t="shared" si="1"/>
        <v>4.4304329881148005E-2</v>
      </c>
      <c r="R47" s="9">
        <f t="shared" si="2"/>
        <v>1.1122387148106564E-2</v>
      </c>
      <c r="S47" s="9"/>
      <c r="T47" s="9">
        <f t="shared" si="11"/>
        <v>0</v>
      </c>
      <c r="U47" s="9">
        <f t="shared" si="12"/>
        <v>2.0528527046778607E-2</v>
      </c>
      <c r="V47" s="9">
        <f t="shared" si="13"/>
        <v>2.043700390015935E-11</v>
      </c>
      <c r="W47" s="9"/>
      <c r="X47" s="9">
        <f t="shared" si="14"/>
        <v>1458.4939295564602</v>
      </c>
      <c r="Y47" s="9">
        <f t="shared" si="16"/>
        <v>0.52576268992290043</v>
      </c>
      <c r="Z47" s="9">
        <f t="shared" si="17"/>
        <v>3.5109949377067089E-9</v>
      </c>
      <c r="AA47" s="9"/>
      <c r="AB47" s="9">
        <f t="shared" si="15"/>
        <v>445.6509229200297</v>
      </c>
      <c r="AC47" s="9">
        <f t="shared" si="18"/>
        <v>83.296838174139083</v>
      </c>
      <c r="AD47" s="9">
        <f t="shared" si="19"/>
        <v>14.11666666663033</v>
      </c>
      <c r="AE47" s="9">
        <f t="shared" si="20"/>
        <v>5.9006024680769888</v>
      </c>
      <c r="AF47" s="2"/>
      <c r="AG47" s="2"/>
      <c r="AH47" s="2"/>
      <c r="AI47" s="2"/>
      <c r="AM47" s="1"/>
      <c r="AN47" s="1"/>
      <c r="AO47" s="1"/>
    </row>
    <row r="48" spans="1:41">
      <c r="A48" s="8">
        <v>0.37</v>
      </c>
      <c r="B48" s="8">
        <f t="shared" si="3"/>
        <v>0.63</v>
      </c>
      <c r="C48" s="8">
        <f t="shared" si="4"/>
        <v>0.65203915337071905</v>
      </c>
      <c r="D48" s="8">
        <f t="shared" si="5"/>
        <v>0.1450455927051672</v>
      </c>
      <c r="E48" s="8">
        <f t="shared" si="6"/>
        <v>0</v>
      </c>
      <c r="F48" s="8">
        <f t="shared" si="7"/>
        <v>6.1296859169199594E-3</v>
      </c>
      <c r="G48" s="2"/>
      <c r="H48" s="9">
        <f t="shared" si="8"/>
        <v>0.81178714848659339</v>
      </c>
      <c r="I48" s="9">
        <f t="shared" si="21"/>
        <v>0.18058140756423344</v>
      </c>
      <c r="J48" s="9">
        <f t="shared" si="21"/>
        <v>0</v>
      </c>
      <c r="K48" s="9">
        <f t="shared" si="21"/>
        <v>7.631443949173037E-3</v>
      </c>
      <c r="L48" s="13">
        <f t="shared" si="9"/>
        <v>0</v>
      </c>
      <c r="M48" s="9"/>
      <c r="N48" s="8">
        <f t="shared" si="10"/>
        <v>1458.4939295564602</v>
      </c>
      <c r="O48" s="9">
        <v>850</v>
      </c>
      <c r="P48" s="9"/>
      <c r="Q48" s="9">
        <f t="shared" si="1"/>
        <v>4.4336933842287964E-2</v>
      </c>
      <c r="R48" s="9">
        <f t="shared" si="2"/>
        <v>1.1016094680590838E-2</v>
      </c>
      <c r="S48" s="9"/>
      <c r="T48" s="9">
        <f t="shared" si="11"/>
        <v>0</v>
      </c>
      <c r="U48" s="9">
        <f t="shared" si="12"/>
        <v>1.4804583661529907E-2</v>
      </c>
      <c r="V48" s="9">
        <f t="shared" si="13"/>
        <v>5.3221372382147727E-12</v>
      </c>
      <c r="W48" s="9"/>
      <c r="X48" s="9">
        <f t="shared" si="14"/>
        <v>1458.4939295564602</v>
      </c>
      <c r="Y48" s="9">
        <f t="shared" si="16"/>
        <v>0.38113696031744637</v>
      </c>
      <c r="Z48" s="9">
        <f t="shared" si="17"/>
        <v>9.7267360360266689E-10</v>
      </c>
      <c r="AA48" s="9"/>
      <c r="AB48" s="9">
        <f t="shared" si="15"/>
        <v>433.60630338165055</v>
      </c>
      <c r="AC48" s="9">
        <f t="shared" si="18"/>
        <v>81.055873276468219</v>
      </c>
      <c r="AD48" s="9">
        <f t="shared" si="19"/>
        <v>13.735135135126068</v>
      </c>
      <c r="AE48" s="9">
        <f t="shared" si="20"/>
        <v>5.9013524424071306</v>
      </c>
      <c r="AF48" s="2"/>
      <c r="AG48" s="2"/>
      <c r="AH48" s="2"/>
      <c r="AI48" s="2"/>
      <c r="AM48" s="1"/>
      <c r="AN48" s="1"/>
      <c r="AO48" s="1"/>
    </row>
    <row r="49" spans="1:41">
      <c r="A49" s="8">
        <v>0.38</v>
      </c>
      <c r="B49" s="8">
        <f t="shared" si="3"/>
        <v>0.62</v>
      </c>
      <c r="C49" s="8">
        <f t="shared" si="4"/>
        <v>0.6542564277861439</v>
      </c>
      <c r="D49" s="8">
        <f t="shared" si="5"/>
        <v>0.14139817629179335</v>
      </c>
      <c r="E49" s="8">
        <f t="shared" si="6"/>
        <v>0</v>
      </c>
      <c r="F49" s="8">
        <f t="shared" si="7"/>
        <v>5.7548125633232021E-3</v>
      </c>
      <c r="G49" s="2"/>
      <c r="H49" s="9">
        <f t="shared" si="8"/>
        <v>0.81638225631058747</v>
      </c>
      <c r="I49" s="9">
        <f t="shared" si="21"/>
        <v>0.1764368790229579</v>
      </c>
      <c r="J49" s="9">
        <f t="shared" si="21"/>
        <v>0</v>
      </c>
      <c r="K49" s="9">
        <f t="shared" si="21"/>
        <v>7.1808646664545768E-3</v>
      </c>
      <c r="L49" s="13">
        <f t="shared" si="9"/>
        <v>0</v>
      </c>
      <c r="M49" s="9"/>
      <c r="N49" s="8">
        <f t="shared" si="10"/>
        <v>1458.4939295564602</v>
      </c>
      <c r="O49" s="9">
        <v>850</v>
      </c>
      <c r="P49" s="9"/>
      <c r="Q49" s="9">
        <f t="shared" si="1"/>
        <v>4.4369684671306323E-2</v>
      </c>
      <c r="R49" s="9">
        <f t="shared" si="2"/>
        <v>1.090932340778125E-2</v>
      </c>
      <c r="S49" s="9"/>
      <c r="T49" s="9">
        <f t="shared" si="11"/>
        <v>0</v>
      </c>
      <c r="U49" s="9">
        <f t="shared" si="12"/>
        <v>1.0612715675555837E-2</v>
      </c>
      <c r="V49" s="9">
        <f t="shared" si="13"/>
        <v>1.3019227089212935E-12</v>
      </c>
      <c r="W49" s="9"/>
      <c r="X49" s="9">
        <f t="shared" si="14"/>
        <v>1458.4939295564602</v>
      </c>
      <c r="Y49" s="9">
        <f t="shared" si="16"/>
        <v>0.27470039879192187</v>
      </c>
      <c r="Z49" s="9">
        <f t="shared" si="17"/>
        <v>2.5457543805441026E-10</v>
      </c>
      <c r="AA49" s="9"/>
      <c r="AB49" s="9">
        <f t="shared" si="15"/>
        <v>422.19561118739654</v>
      </c>
      <c r="AC49" s="9">
        <f t="shared" si="18"/>
        <v>78.930052937582005</v>
      </c>
      <c r="AD49" s="9">
        <f t="shared" si="19"/>
        <v>13.373684210524186</v>
      </c>
      <c r="AE49" s="9">
        <f t="shared" si="20"/>
        <v>5.9018929784112437</v>
      </c>
      <c r="AF49" s="2"/>
      <c r="AG49" s="2"/>
      <c r="AH49" s="2"/>
      <c r="AI49" s="2"/>
      <c r="AM49" s="1"/>
      <c r="AN49" s="1"/>
      <c r="AO49" s="1"/>
    </row>
    <row r="50" spans="1:41">
      <c r="A50" s="8">
        <v>0.39</v>
      </c>
      <c r="B50" s="8">
        <f t="shared" si="3"/>
        <v>0.61</v>
      </c>
      <c r="C50" s="8">
        <f t="shared" si="4"/>
        <v>0.65647370220156875</v>
      </c>
      <c r="D50" s="8">
        <f t="shared" si="5"/>
        <v>0.13775075987841948</v>
      </c>
      <c r="E50" s="8">
        <f t="shared" si="6"/>
        <v>0</v>
      </c>
      <c r="F50" s="8">
        <f t="shared" si="7"/>
        <v>5.3799392097264431E-3</v>
      </c>
      <c r="G50" s="2"/>
      <c r="H50" s="9">
        <f t="shared" si="8"/>
        <v>0.8209981099937862</v>
      </c>
      <c r="I50" s="9">
        <f t="shared" si="21"/>
        <v>0.17227363888472305</v>
      </c>
      <c r="J50" s="9">
        <f t="shared" si="21"/>
        <v>0</v>
      </c>
      <c r="K50" s="9">
        <f t="shared" si="21"/>
        <v>6.7282511214907257E-3</v>
      </c>
      <c r="L50" s="13">
        <f t="shared" si="9"/>
        <v>0</v>
      </c>
      <c r="M50" s="9"/>
      <c r="N50" s="8">
        <f t="shared" si="10"/>
        <v>1458.4939295564602</v>
      </c>
      <c r="O50" s="9">
        <v>850</v>
      </c>
      <c r="P50" s="9"/>
      <c r="Q50" s="9">
        <f t="shared" si="1"/>
        <v>4.4402583362815336E-2</v>
      </c>
      <c r="R50" s="9">
        <f t="shared" si="2"/>
        <v>1.0802070087133471E-2</v>
      </c>
      <c r="S50" s="9"/>
      <c r="T50" s="9">
        <f t="shared" si="11"/>
        <v>0</v>
      </c>
      <c r="U50" s="9">
        <f t="shared" si="12"/>
        <v>7.560440406357484E-3</v>
      </c>
      <c r="V50" s="9">
        <f t="shared" si="13"/>
        <v>2.9717151913416077E-13</v>
      </c>
      <c r="W50" s="9"/>
      <c r="X50" s="9">
        <f t="shared" si="14"/>
        <v>1458.4939295564602</v>
      </c>
      <c r="Y50" s="9">
        <f t="shared" si="16"/>
        <v>0.19680150709665525</v>
      </c>
      <c r="Z50" s="9">
        <f t="shared" si="17"/>
        <v>6.2591745285936336E-11</v>
      </c>
      <c r="AA50" s="9"/>
      <c r="AB50" s="9">
        <f t="shared" si="15"/>
        <v>411.37008269541201</v>
      </c>
      <c r="AC50" s="9">
        <f t="shared" si="18"/>
        <v>76.911251618851608</v>
      </c>
      <c r="AD50" s="9">
        <f t="shared" si="19"/>
        <v>13.03076923076876</v>
      </c>
      <c r="AE50" s="9">
        <f t="shared" si="20"/>
        <v>5.9022802304905966</v>
      </c>
      <c r="AF50" s="2"/>
      <c r="AG50" s="2"/>
      <c r="AH50" s="2"/>
      <c r="AI50" s="2"/>
      <c r="AM50" s="1"/>
      <c r="AN50" s="1"/>
      <c r="AO50" s="1"/>
    </row>
    <row r="51" spans="1:41">
      <c r="A51" s="8">
        <v>0.4</v>
      </c>
      <c r="B51" s="8">
        <f t="shared" si="3"/>
        <v>0.6</v>
      </c>
      <c r="C51" s="8">
        <f t="shared" si="4"/>
        <v>0.6586909766169935</v>
      </c>
      <c r="D51" s="8">
        <f t="shared" si="5"/>
        <v>0.13410334346504563</v>
      </c>
      <c r="E51" s="8">
        <f t="shared" si="6"/>
        <v>0</v>
      </c>
      <c r="F51" s="8">
        <f t="shared" si="7"/>
        <v>5.0050658561296858E-3</v>
      </c>
      <c r="G51" s="2"/>
      <c r="H51" s="9">
        <f t="shared" si="8"/>
        <v>0.82563485034825967</v>
      </c>
      <c r="I51" s="9">
        <f t="shared" si="21"/>
        <v>0.16809156014496973</v>
      </c>
      <c r="J51" s="9">
        <f t="shared" si="21"/>
        <v>0</v>
      </c>
      <c r="K51" s="9">
        <f t="shared" si="21"/>
        <v>6.2735895067705522E-3</v>
      </c>
      <c r="L51" s="13">
        <f t="shared" si="9"/>
        <v>0</v>
      </c>
      <c r="M51" s="9"/>
      <c r="N51" s="8">
        <f t="shared" si="10"/>
        <v>1458.4939295564602</v>
      </c>
      <c r="O51" s="9">
        <v>850</v>
      </c>
      <c r="P51" s="9"/>
      <c r="Q51" s="9">
        <f t="shared" si="1"/>
        <v>4.4435630920428439E-2</v>
      </c>
      <c r="R51" s="9">
        <f t="shared" si="2"/>
        <v>1.0694331446758234E-2</v>
      </c>
      <c r="S51" s="9"/>
      <c r="T51" s="9">
        <f t="shared" si="11"/>
        <v>0</v>
      </c>
      <c r="U51" s="9">
        <f t="shared" si="12"/>
        <v>5.3511862814437658E-3</v>
      </c>
      <c r="V51" s="9">
        <f t="shared" si="13"/>
        <v>6.2787041734420528E-14</v>
      </c>
      <c r="W51" s="9"/>
      <c r="X51" s="9">
        <f t="shared" si="14"/>
        <v>1458.4939295564602</v>
      </c>
      <c r="Y51" s="9">
        <f t="shared" si="16"/>
        <v>0.14011568790118048</v>
      </c>
      <c r="Z51" s="9">
        <f t="shared" si="17"/>
        <v>1.4360240163118565E-11</v>
      </c>
      <c r="AA51" s="9"/>
      <c r="AB51" s="9">
        <f t="shared" si="15"/>
        <v>401.08583062802671</v>
      </c>
      <c r="AC51" s="9">
        <f t="shared" si="18"/>
        <v>74.991973220577847</v>
      </c>
      <c r="AD51" s="9">
        <f t="shared" si="19"/>
        <v>12.704999999999901</v>
      </c>
      <c r="AE51" s="9">
        <f t="shared" si="20"/>
        <v>5.9025559402265593</v>
      </c>
      <c r="AF51" s="2"/>
      <c r="AG51" s="2"/>
      <c r="AH51" s="2"/>
      <c r="AI51" s="2"/>
      <c r="AM51" s="1"/>
      <c r="AN51" s="1"/>
      <c r="AO51" s="1"/>
    </row>
    <row r="52" spans="1:41">
      <c r="A52" s="8">
        <v>0.41</v>
      </c>
      <c r="B52" s="8">
        <f t="shared" si="3"/>
        <v>0.59000000000000008</v>
      </c>
      <c r="C52" s="8">
        <f t="shared" si="4"/>
        <v>0.66090825103241835</v>
      </c>
      <c r="D52" s="8">
        <f t="shared" si="5"/>
        <v>0.13045592705167178</v>
      </c>
      <c r="E52" s="8">
        <f t="shared" si="6"/>
        <v>0</v>
      </c>
      <c r="F52" s="8">
        <f t="shared" si="7"/>
        <v>4.6301925025329285E-3</v>
      </c>
      <c r="G52" s="2"/>
      <c r="H52" s="9">
        <f t="shared" si="8"/>
        <v>0.83029261946331301</v>
      </c>
      <c r="I52" s="9">
        <f t="shared" si="21"/>
        <v>0.16389051464714482</v>
      </c>
      <c r="J52" s="9">
        <f t="shared" si="21"/>
        <v>0</v>
      </c>
      <c r="K52" s="9">
        <f t="shared" si="21"/>
        <v>5.8168658895421848E-3</v>
      </c>
      <c r="L52" s="13">
        <f t="shared" si="9"/>
        <v>0</v>
      </c>
      <c r="M52" s="9"/>
      <c r="N52" s="8">
        <f t="shared" si="10"/>
        <v>1458.4939295564602</v>
      </c>
      <c r="O52" s="9">
        <v>850</v>
      </c>
      <c r="P52" s="9"/>
      <c r="Q52" s="9">
        <f t="shared" si="1"/>
        <v>4.4468828356862375E-2</v>
      </c>
      <c r="R52" s="9">
        <f t="shared" si="2"/>
        <v>1.0586104185088633E-2</v>
      </c>
      <c r="S52" s="9"/>
      <c r="T52" s="9">
        <f t="shared" si="11"/>
        <v>0</v>
      </c>
      <c r="U52" s="9">
        <f t="shared" si="12"/>
        <v>3.7620189828013952E-3</v>
      </c>
      <c r="V52" s="9">
        <f t="shared" si="13"/>
        <v>1.2160011851784679E-14</v>
      </c>
      <c r="W52" s="9"/>
      <c r="X52" s="9">
        <f t="shared" si="14"/>
        <v>1458.4939295564602</v>
      </c>
      <c r="Y52" s="9">
        <f t="shared" si="16"/>
        <v>9.9112056901344586E-2</v>
      </c>
      <c r="Z52" s="9">
        <f t="shared" si="17"/>
        <v>3.0497818048099662E-12</v>
      </c>
      <c r="AA52" s="9"/>
      <c r="AB52" s="9">
        <f t="shared" si="15"/>
        <v>391.30324939319684</v>
      </c>
      <c r="AC52" s="9">
        <f t="shared" si="18"/>
        <v>73.165318070244297</v>
      </c>
      <c r="AD52" s="9">
        <f t="shared" si="19"/>
        <v>12.39512195121949</v>
      </c>
      <c r="AE52" s="9">
        <f t="shared" si="20"/>
        <v>5.9027509659189716</v>
      </c>
      <c r="AF52" s="2"/>
      <c r="AG52" s="2"/>
      <c r="AH52" s="2"/>
      <c r="AI52" s="2"/>
      <c r="AM52" s="1"/>
      <c r="AN52" s="1"/>
      <c r="AO52" s="1"/>
    </row>
    <row r="53" spans="1:41">
      <c r="A53" s="8">
        <v>0.42</v>
      </c>
      <c r="B53" s="8">
        <f t="shared" si="3"/>
        <v>0.58000000000000007</v>
      </c>
      <c r="C53" s="8">
        <f t="shared" si="4"/>
        <v>0.6631255254478432</v>
      </c>
      <c r="D53" s="8">
        <f t="shared" si="5"/>
        <v>0.1268085106382979</v>
      </c>
      <c r="E53" s="8">
        <f t="shared" si="6"/>
        <v>0</v>
      </c>
      <c r="F53" s="8">
        <f t="shared" si="7"/>
        <v>4.2553191489361694E-3</v>
      </c>
      <c r="G53" s="2"/>
      <c r="H53" s="9">
        <f t="shared" si="8"/>
        <v>0.83497156072000023</v>
      </c>
      <c r="I53" s="9">
        <f t="shared" si="21"/>
        <v>0.1596703730696101</v>
      </c>
      <c r="J53" s="9">
        <f t="shared" si="21"/>
        <v>0</v>
      </c>
      <c r="K53" s="9">
        <f t="shared" si="21"/>
        <v>5.3580662103895988E-3</v>
      </c>
      <c r="L53" s="13">
        <f t="shared" si="9"/>
        <v>0</v>
      </c>
      <c r="M53" s="9"/>
      <c r="N53" s="8">
        <f t="shared" si="10"/>
        <v>1458.4939295564602</v>
      </c>
      <c r="O53" s="9">
        <v>850</v>
      </c>
      <c r="P53" s="9"/>
      <c r="Q53" s="9">
        <f t="shared" si="1"/>
        <v>4.4502176694040572E-2</v>
      </c>
      <c r="R53" s="9">
        <f t="shared" si="2"/>
        <v>1.047738497054285E-2</v>
      </c>
      <c r="S53" s="9"/>
      <c r="T53" s="9">
        <f t="shared" si="11"/>
        <v>0</v>
      </c>
      <c r="U53" s="9">
        <f t="shared" si="12"/>
        <v>2.6262626155334951E-3</v>
      </c>
      <c r="V53" s="9">
        <f t="shared" si="13"/>
        <v>2.1327098209253515E-15</v>
      </c>
      <c r="W53" s="9"/>
      <c r="X53" s="9">
        <f t="shared" si="14"/>
        <v>1458.4939295564602</v>
      </c>
      <c r="Y53" s="9">
        <f t="shared" si="16"/>
        <v>6.9635888284339545E-2</v>
      </c>
      <c r="Z53" s="9">
        <f t="shared" si="17"/>
        <v>5.9374352964162522E-13</v>
      </c>
      <c r="AA53" s="9"/>
      <c r="AB53" s="9">
        <f t="shared" si="15"/>
        <v>381.98650536002549</v>
      </c>
      <c r="AC53" s="9">
        <f t="shared" si="18"/>
        <v>71.424944684959542</v>
      </c>
      <c r="AD53" s="9">
        <f t="shared" si="19"/>
        <v>12.099999999999994</v>
      </c>
      <c r="AE53" s="9">
        <f t="shared" si="20"/>
        <v>5.9028879904925269</v>
      </c>
      <c r="AF53" s="2"/>
      <c r="AG53" s="2"/>
      <c r="AH53" s="2"/>
      <c r="AI53" s="2"/>
      <c r="AM53" s="1"/>
      <c r="AN53" s="1"/>
      <c r="AO53" s="1"/>
    </row>
    <row r="54" spans="1:41">
      <c r="A54" s="8">
        <v>0.43</v>
      </c>
      <c r="B54" s="8">
        <f t="shared" si="3"/>
        <v>0.57000000000000006</v>
      </c>
      <c r="C54" s="8">
        <f t="shared" si="4"/>
        <v>0.66534279986326805</v>
      </c>
      <c r="D54" s="8">
        <f t="shared" si="5"/>
        <v>0.12316109422492405</v>
      </c>
      <c r="E54" s="8">
        <f t="shared" si="6"/>
        <v>0</v>
      </c>
      <c r="F54" s="8">
        <f t="shared" si="7"/>
        <v>3.8804457953394121E-3</v>
      </c>
      <c r="G54" s="2"/>
      <c r="H54" s="9">
        <f t="shared" si="8"/>
        <v>0.83967181880583774</v>
      </c>
      <c r="I54" s="9">
        <f t="shared" si="21"/>
        <v>0.15543100491237227</v>
      </c>
      <c r="J54" s="9">
        <f t="shared" si="21"/>
        <v>0</v>
      </c>
      <c r="K54" s="9">
        <f t="shared" si="21"/>
        <v>4.8971762817899443E-3</v>
      </c>
      <c r="L54" s="13">
        <f t="shared" si="9"/>
        <v>0</v>
      </c>
      <c r="M54" s="9"/>
      <c r="N54" s="8">
        <f t="shared" si="10"/>
        <v>1458.4939295564602</v>
      </c>
      <c r="O54" s="9">
        <v>850</v>
      </c>
      <c r="P54" s="9"/>
      <c r="Q54" s="9">
        <f t="shared" si="1"/>
        <v>4.4535676963198052E-2</v>
      </c>
      <c r="R54" s="9">
        <f t="shared" si="2"/>
        <v>1.0368170441182312E-2</v>
      </c>
      <c r="S54" s="9"/>
      <c r="T54" s="9">
        <f t="shared" si="11"/>
        <v>0</v>
      </c>
      <c r="U54" s="9">
        <f t="shared" si="12"/>
        <v>1.8200028129368084E-3</v>
      </c>
      <c r="V54" s="9">
        <f t="shared" si="13"/>
        <v>3.3354422971327161E-16</v>
      </c>
      <c r="W54" s="9"/>
      <c r="X54" s="9">
        <f t="shared" si="14"/>
        <v>1458.4939295564602</v>
      </c>
      <c r="Y54" s="9">
        <f t="shared" si="16"/>
        <v>4.858307136354461E-2</v>
      </c>
      <c r="Z54" s="9">
        <f t="shared" si="17"/>
        <v>1.0468514852001382E-13</v>
      </c>
      <c r="AA54" s="9"/>
      <c r="AB54" s="9">
        <f t="shared" si="15"/>
        <v>373.10309825862953</v>
      </c>
      <c r="AC54" s="9">
        <f t="shared" si="18"/>
        <v>69.765029298596843</v>
      </c>
      <c r="AD54" s="9">
        <f t="shared" si="19"/>
        <v>11.818604651162786</v>
      </c>
      <c r="AE54" s="9">
        <f t="shared" si="20"/>
        <v>5.9029835888226394</v>
      </c>
      <c r="AF54" s="2"/>
      <c r="AG54" s="2"/>
      <c r="AH54" s="2"/>
      <c r="AI54" s="2"/>
      <c r="AM54" s="1"/>
      <c r="AN54" s="1"/>
      <c r="AO54" s="1"/>
    </row>
    <row r="55" spans="1:41">
      <c r="A55" s="8">
        <v>0.44</v>
      </c>
      <c r="B55" s="8">
        <f t="shared" si="3"/>
        <v>0.56000000000000005</v>
      </c>
      <c r="C55" s="8">
        <f t="shared" si="4"/>
        <v>0.66756007427869291</v>
      </c>
      <c r="D55" s="8">
        <f t="shared" si="5"/>
        <v>0.11951367781155017</v>
      </c>
      <c r="E55" s="8">
        <f t="shared" si="6"/>
        <v>0</v>
      </c>
      <c r="F55" s="8">
        <f t="shared" si="7"/>
        <v>3.5055724417426548E-3</v>
      </c>
      <c r="G55" s="2"/>
      <c r="H55" s="9">
        <f t="shared" si="8"/>
        <v>0.84439353972971798</v>
      </c>
      <c r="I55" s="9">
        <f t="shared" si="21"/>
        <v>0.15117227848363091</v>
      </c>
      <c r="J55" s="9">
        <f t="shared" si="21"/>
        <v>0</v>
      </c>
      <c r="K55" s="9">
        <f t="shared" si="21"/>
        <v>4.4341817866510929E-3</v>
      </c>
      <c r="L55" s="13">
        <f t="shared" si="9"/>
        <v>0</v>
      </c>
      <c r="M55" s="9"/>
      <c r="N55" s="8">
        <f t="shared" si="10"/>
        <v>1458.4939295564602</v>
      </c>
      <c r="O55" s="9">
        <v>850</v>
      </c>
      <c r="P55" s="9"/>
      <c r="Q55" s="9">
        <f t="shared" si="1"/>
        <v>4.4569330204987712E-2</v>
      </c>
      <c r="R55" s="9">
        <f t="shared" si="2"/>
        <v>1.0258457204365128E-2</v>
      </c>
      <c r="S55" s="9"/>
      <c r="T55" s="9">
        <f t="shared" si="11"/>
        <v>0</v>
      </c>
      <c r="U55" s="9">
        <f t="shared" si="12"/>
        <v>1.2516550568558854E-3</v>
      </c>
      <c r="V55" s="9">
        <f t="shared" si="13"/>
        <v>4.5579960690860031E-17</v>
      </c>
      <c r="W55" s="9"/>
      <c r="X55" s="9">
        <f t="shared" si="14"/>
        <v>1458.4939295564602</v>
      </c>
      <c r="Y55" s="9">
        <f t="shared" si="16"/>
        <v>3.3647477153468462E-2</v>
      </c>
      <c r="Z55" s="9">
        <f t="shared" si="17"/>
        <v>1.6459543294968308E-14</v>
      </c>
      <c r="AA55" s="9"/>
      <c r="AB55" s="9">
        <f t="shared" si="15"/>
        <v>364.62348238911522</v>
      </c>
      <c r="AC55" s="9">
        <f t="shared" si="18"/>
        <v>68.180225166291308</v>
      </c>
      <c r="AD55" s="9">
        <f t="shared" si="19"/>
        <v>11.549999999999995</v>
      </c>
      <c r="AE55" s="9">
        <f t="shared" si="20"/>
        <v>5.9030497979473013</v>
      </c>
      <c r="AF55" s="2"/>
      <c r="AG55" s="2"/>
      <c r="AH55" s="2"/>
      <c r="AI55" s="2"/>
      <c r="AM55" s="1"/>
      <c r="AN55" s="1"/>
      <c r="AO55" s="1"/>
    </row>
    <row r="56" spans="1:41">
      <c r="A56" s="8">
        <v>0.45</v>
      </c>
      <c r="B56" s="8">
        <f t="shared" si="3"/>
        <v>0.55000000000000004</v>
      </c>
      <c r="C56" s="8">
        <f t="shared" si="4"/>
        <v>0.66977734869411776</v>
      </c>
      <c r="D56" s="8">
        <f t="shared" si="5"/>
        <v>0.11586626139817632</v>
      </c>
      <c r="E56" s="8">
        <f t="shared" si="6"/>
        <v>0</v>
      </c>
      <c r="F56" s="8">
        <f t="shared" si="7"/>
        <v>3.1306990881458975E-3</v>
      </c>
      <c r="G56" s="2"/>
      <c r="H56" s="9">
        <f t="shared" si="8"/>
        <v>0.8491368708370286</v>
      </c>
      <c r="I56" s="9">
        <f t="shared" si="21"/>
        <v>0.14689406088614221</v>
      </c>
      <c r="J56" s="9">
        <f t="shared" si="21"/>
        <v>0</v>
      </c>
      <c r="K56" s="9">
        <f t="shared" si="21"/>
        <v>3.9690682768291317E-3</v>
      </c>
      <c r="L56" s="13">
        <f t="shared" si="9"/>
        <v>0</v>
      </c>
      <c r="M56" s="9"/>
      <c r="N56" s="8">
        <f t="shared" si="10"/>
        <v>1458.4939295564602</v>
      </c>
      <c r="O56" s="9">
        <v>850</v>
      </c>
      <c r="P56" s="9"/>
      <c r="Q56" s="9">
        <f t="shared" si="1"/>
        <v>4.4603137469588085E-2</v>
      </c>
      <c r="R56" s="9">
        <f t="shared" si="2"/>
        <v>1.0148241836394786E-2</v>
      </c>
      <c r="S56" s="9"/>
      <c r="T56" s="9">
        <f t="shared" si="11"/>
        <v>0</v>
      </c>
      <c r="U56" s="9">
        <f t="shared" si="12"/>
        <v>8.5394243886538978E-4</v>
      </c>
      <c r="V56" s="9">
        <f t="shared" si="13"/>
        <v>5.2928014158449943E-18</v>
      </c>
      <c r="W56" s="9"/>
      <c r="X56" s="9">
        <f t="shared" si="14"/>
        <v>1458.4939295564602</v>
      </c>
      <c r="Y56" s="9">
        <f t="shared" si="16"/>
        <v>2.3125849046333122E-2</v>
      </c>
      <c r="Z56" s="9">
        <f t="shared" si="17"/>
        <v>2.2613737208166852E-15</v>
      </c>
      <c r="AA56" s="9"/>
      <c r="AB56" s="9">
        <f t="shared" si="15"/>
        <v>356.52073833602373</v>
      </c>
      <c r="AC56" s="9">
        <f t="shared" si="18"/>
        <v>66.665622959241418</v>
      </c>
      <c r="AD56" s="9">
        <f t="shared" si="19"/>
        <v>11.293333333333329</v>
      </c>
      <c r="AE56" s="9">
        <f t="shared" si="20"/>
        <v>5.9030953033566798</v>
      </c>
      <c r="AF56" s="2"/>
      <c r="AG56" s="2"/>
      <c r="AH56" s="2"/>
      <c r="AI56" s="2"/>
      <c r="AM56" s="1"/>
      <c r="AN56" s="1"/>
      <c r="AO56" s="1"/>
    </row>
    <row r="57" spans="1:41">
      <c r="A57" s="8">
        <v>0.46</v>
      </c>
      <c r="B57" s="8">
        <f t="shared" si="3"/>
        <v>0.54</v>
      </c>
      <c r="C57" s="8">
        <f t="shared" si="4"/>
        <v>0.67199462310954261</v>
      </c>
      <c r="D57" s="8">
        <f t="shared" si="5"/>
        <v>0.11221884498480245</v>
      </c>
      <c r="E57" s="8">
        <f t="shared" si="6"/>
        <v>0</v>
      </c>
      <c r="F57" s="8">
        <f t="shared" si="7"/>
        <v>2.7558257345491367E-3</v>
      </c>
      <c r="G57" s="2"/>
      <c r="H57" s="9">
        <f t="shared" si="8"/>
        <v>0.85390196082497993</v>
      </c>
      <c r="I57" s="9">
        <f t="shared" si="21"/>
        <v>0.14259621800339453</v>
      </c>
      <c r="J57" s="9">
        <f t="shared" si="21"/>
        <v>0</v>
      </c>
      <c r="K57" s="9">
        <f t="shared" si="21"/>
        <v>3.5018211716254313E-3</v>
      </c>
      <c r="L57" s="13">
        <f t="shared" si="9"/>
        <v>0</v>
      </c>
      <c r="M57" s="9"/>
      <c r="N57" s="8">
        <f t="shared" si="10"/>
        <v>1458.4939295564602</v>
      </c>
      <c r="O57" s="9">
        <v>850</v>
      </c>
      <c r="P57" s="9"/>
      <c r="Q57" s="9">
        <f t="shared" si="1"/>
        <v>4.4637099816812582E-2</v>
      </c>
      <c r="R57" s="9">
        <f t="shared" si="2"/>
        <v>1.0037520882164037E-2</v>
      </c>
      <c r="S57" s="9"/>
      <c r="T57" s="9">
        <f t="shared" si="11"/>
        <v>0</v>
      </c>
      <c r="U57" s="9">
        <f t="shared" si="12"/>
        <v>5.7775851636269419E-4</v>
      </c>
      <c r="V57" s="9">
        <f t="shared" si="13"/>
        <v>5.015052719821098E-19</v>
      </c>
      <c r="W57" s="9"/>
      <c r="X57" s="9">
        <f t="shared" si="14"/>
        <v>1458.4939295564602</v>
      </c>
      <c r="Y57" s="9">
        <f t="shared" si="16"/>
        <v>1.5767874254010938E-2</v>
      </c>
      <c r="Z57" s="9">
        <f t="shared" si="17"/>
        <v>2.6402279318444056E-16</v>
      </c>
      <c r="AA57" s="9"/>
      <c r="AB57" s="9">
        <f t="shared" si="15"/>
        <v>348.7702875026319</v>
      </c>
      <c r="AC57" s="9">
        <f t="shared" si="18"/>
        <v>65.216713066089511</v>
      </c>
      <c r="AD57" s="9">
        <f t="shared" si="19"/>
        <v>11.047826086956517</v>
      </c>
      <c r="AE57" s="9">
        <f t="shared" si="20"/>
        <v>5.903126330263909</v>
      </c>
      <c r="AF57" s="2"/>
      <c r="AG57" s="2"/>
      <c r="AH57" s="2"/>
      <c r="AI57" s="2"/>
      <c r="AM57" s="1"/>
      <c r="AN57" s="1"/>
      <c r="AO57" s="1"/>
    </row>
    <row r="58" spans="1:41">
      <c r="A58" s="8">
        <v>0.47</v>
      </c>
      <c r="B58" s="8">
        <f t="shared" si="3"/>
        <v>0.53</v>
      </c>
      <c r="C58" s="8">
        <f t="shared" si="4"/>
        <v>0.67421189752496746</v>
      </c>
      <c r="D58" s="8">
        <f t="shared" si="5"/>
        <v>0.1085714285714286</v>
      </c>
      <c r="E58" s="8">
        <f t="shared" si="6"/>
        <v>0</v>
      </c>
      <c r="F58" s="8">
        <f t="shared" si="7"/>
        <v>2.3809523809523829E-3</v>
      </c>
      <c r="G58" s="2"/>
      <c r="H58" s="9">
        <f t="shared" si="8"/>
        <v>0.85868895975814319</v>
      </c>
      <c r="I58" s="9">
        <f t="shared" si="21"/>
        <v>0.1382786144855937</v>
      </c>
      <c r="J58" s="9">
        <f t="shared" si="21"/>
        <v>0</v>
      </c>
      <c r="K58" s="9">
        <f t="shared" si="21"/>
        <v>3.0324257562630214E-3</v>
      </c>
      <c r="L58" s="13">
        <f t="shared" si="9"/>
        <v>0</v>
      </c>
      <c r="M58" s="9"/>
      <c r="N58" s="8">
        <f t="shared" si="10"/>
        <v>1458.4939295564602</v>
      </c>
      <c r="O58" s="9">
        <v>850</v>
      </c>
      <c r="P58" s="9"/>
      <c r="Q58" s="9">
        <f t="shared" si="1"/>
        <v>4.4671218316220243E-2</v>
      </c>
      <c r="R58" s="9">
        <f t="shared" si="2"/>
        <v>9.9262908547938147E-3</v>
      </c>
      <c r="S58" s="9"/>
      <c r="T58" s="9">
        <f t="shared" si="11"/>
        <v>0</v>
      </c>
      <c r="U58" s="9">
        <f t="shared" si="12"/>
        <v>3.8749782912094686E-4</v>
      </c>
      <c r="V58" s="9">
        <f t="shared" si="13"/>
        <v>3.6357890692134412E-20</v>
      </c>
      <c r="W58" s="9"/>
      <c r="X58" s="9">
        <f t="shared" si="14"/>
        <v>1458.4939295564602</v>
      </c>
      <c r="Y58" s="9">
        <f t="shared" si="16"/>
        <v>1.066157494017529E-2</v>
      </c>
      <c r="Z58" s="9">
        <f t="shared" si="17"/>
        <v>2.5154316480350782E-17</v>
      </c>
      <c r="AA58" s="9"/>
      <c r="AB58" s="9">
        <f t="shared" si="15"/>
        <v>341.34964308768235</v>
      </c>
      <c r="AC58" s="9">
        <f t="shared" si="18"/>
        <v>63.829350268405491</v>
      </c>
      <c r="AD58" s="9">
        <f t="shared" si="19"/>
        <v>10.812765957446805</v>
      </c>
      <c r="AE58" s="9">
        <f t="shared" si="20"/>
        <v>5.9031473093566689</v>
      </c>
      <c r="AF58" s="2"/>
      <c r="AG58" s="2"/>
      <c r="AH58" s="2"/>
      <c r="AI58" s="2"/>
      <c r="AM58" s="1"/>
      <c r="AN58" s="1"/>
      <c r="AO58" s="1"/>
    </row>
    <row r="59" spans="1:41">
      <c r="A59" s="8">
        <v>0.48</v>
      </c>
      <c r="B59" s="8">
        <f t="shared" si="3"/>
        <v>0.52</v>
      </c>
      <c r="C59" s="8">
        <f t="shared" si="4"/>
        <v>0.67642917194039232</v>
      </c>
      <c r="D59" s="8">
        <f t="shared" si="5"/>
        <v>0.10492401215805475</v>
      </c>
      <c r="E59" s="8">
        <f t="shared" si="6"/>
        <v>0</v>
      </c>
      <c r="F59" s="8">
        <f t="shared" si="7"/>
        <v>2.0060790273556256E-3</v>
      </c>
      <c r="G59" s="2"/>
      <c r="H59" s="9">
        <f t="shared" si="8"/>
        <v>0.86349801908420387</v>
      </c>
      <c r="I59" s="9">
        <f t="shared" si="21"/>
        <v>0.13394111373545423</v>
      </c>
      <c r="J59" s="9">
        <f t="shared" si="21"/>
        <v>0</v>
      </c>
      <c r="K59" s="9">
        <f t="shared" si="21"/>
        <v>2.5608671803418266E-3</v>
      </c>
      <c r="L59" s="13">
        <f t="shared" si="9"/>
        <v>0</v>
      </c>
      <c r="M59" s="9"/>
      <c r="N59" s="8">
        <f t="shared" si="10"/>
        <v>1458.4939295564602</v>
      </c>
      <c r="O59" s="9">
        <v>850</v>
      </c>
      <c r="P59" s="9"/>
      <c r="Q59" s="9">
        <f t="shared" si="1"/>
        <v>4.4705494047228025E-2</v>
      </c>
      <c r="R59" s="9">
        <f t="shared" si="2"/>
        <v>9.8145482352672009E-3</v>
      </c>
      <c r="S59" s="9"/>
      <c r="T59" s="9">
        <f t="shared" si="11"/>
        <v>0</v>
      </c>
      <c r="U59" s="9">
        <f t="shared" si="12"/>
        <v>2.5752326140217151E-4</v>
      </c>
      <c r="V59" s="9">
        <f t="shared" si="13"/>
        <v>1.7925819767047078E-21</v>
      </c>
      <c r="W59" s="9"/>
      <c r="X59" s="9">
        <f t="shared" si="14"/>
        <v>1458.4939295564602</v>
      </c>
      <c r="Y59" s="9">
        <f t="shared" si="16"/>
        <v>7.1461753504972591E-3</v>
      </c>
      <c r="Z59" s="9">
        <f t="shared" si="17"/>
        <v>1.8337539438944775E-18</v>
      </c>
      <c r="AA59" s="9"/>
      <c r="AB59" s="9">
        <f t="shared" si="15"/>
        <v>334.23819219002229</v>
      </c>
      <c r="AC59" s="9">
        <f t="shared" si="18"/>
        <v>62.499721016466843</v>
      </c>
      <c r="AD59" s="9">
        <f t="shared" si="19"/>
        <v>10.587499999999997</v>
      </c>
      <c r="AE59" s="9">
        <f t="shared" si="20"/>
        <v>5.9031613710948632</v>
      </c>
      <c r="AF59" s="2"/>
      <c r="AG59" s="2"/>
      <c r="AH59" s="2"/>
      <c r="AI59" s="2"/>
      <c r="AM59" s="1"/>
      <c r="AN59" s="1"/>
      <c r="AO59" s="1"/>
    </row>
    <row r="60" spans="1:41">
      <c r="A60" s="8">
        <v>0.49</v>
      </c>
      <c r="B60" s="8">
        <f t="shared" si="3"/>
        <v>0.51</v>
      </c>
      <c r="C60" s="8">
        <f t="shared" si="4"/>
        <v>0.67864644635581706</v>
      </c>
      <c r="D60" s="8">
        <f t="shared" si="5"/>
        <v>0.10127659574468087</v>
      </c>
      <c r="E60" s="8">
        <f t="shared" si="6"/>
        <v>0</v>
      </c>
      <c r="F60" s="8">
        <f t="shared" si="7"/>
        <v>1.6312056737588648E-3</v>
      </c>
      <c r="G60" s="2"/>
      <c r="H60" s="9">
        <f t="shared" si="8"/>
        <v>0.86832929164993355</v>
      </c>
      <c r="I60" s="9">
        <f t="shared" si="21"/>
        <v>0.12958357789379388</v>
      </c>
      <c r="J60" s="9">
        <f t="shared" si="21"/>
        <v>0</v>
      </c>
      <c r="K60" s="9">
        <f t="shared" si="21"/>
        <v>2.0871304562725891E-3</v>
      </c>
      <c r="L60" s="13">
        <f t="shared" si="9"/>
        <v>0</v>
      </c>
      <c r="M60" s="9"/>
      <c r="N60" s="8">
        <f t="shared" si="10"/>
        <v>1458.4939295564602</v>
      </c>
      <c r="O60" s="9">
        <v>850</v>
      </c>
      <c r="P60" s="9"/>
      <c r="Q60" s="9">
        <f t="shared" si="1"/>
        <v>4.4739928099224613E-2</v>
      </c>
      <c r="R60" s="9">
        <f t="shared" si="2"/>
        <v>9.7022894720583241E-3</v>
      </c>
      <c r="S60" s="9"/>
      <c r="T60" s="9">
        <f t="shared" si="11"/>
        <v>0</v>
      </c>
      <c r="U60" s="9">
        <f t="shared" si="12"/>
        <v>1.6950932067977899E-4</v>
      </c>
      <c r="V60" s="9">
        <f t="shared" si="13"/>
        <v>4.5018722774887743E-23</v>
      </c>
      <c r="W60" s="9"/>
      <c r="X60" s="9">
        <f t="shared" si="14"/>
        <v>1458.4939295564602</v>
      </c>
      <c r="Y60" s="9">
        <f t="shared" si="16"/>
        <v>4.7462342382441867E-3</v>
      </c>
      <c r="Z60" s="9">
        <f t="shared" si="17"/>
        <v>9.0918307927125445E-20</v>
      </c>
      <c r="AA60" s="9"/>
      <c r="AB60" s="9">
        <f t="shared" si="15"/>
        <v>327.41700459430751</v>
      </c>
      <c r="AC60" s="9">
        <f t="shared" si="18"/>
        <v>61.224313367849938</v>
      </c>
      <c r="AD60" s="9">
        <f t="shared" si="19"/>
        <v>10.371428571428568</v>
      </c>
      <c r="AE60" s="9">
        <f t="shared" si="20"/>
        <v>5.9031707103987561</v>
      </c>
      <c r="AF60" s="2"/>
      <c r="AG60" s="2"/>
      <c r="AH60" s="2"/>
      <c r="AI60" s="2"/>
      <c r="AM60" s="1"/>
      <c r="AN60" s="1"/>
      <c r="AO60" s="1"/>
    </row>
    <row r="61" spans="1:41">
      <c r="A61" s="8">
        <v>0.5</v>
      </c>
      <c r="B61" s="8">
        <f t="shared" si="3"/>
        <v>0.5</v>
      </c>
      <c r="C61" s="8">
        <f t="shared" si="4"/>
        <v>0.68086372077124191</v>
      </c>
      <c r="D61" s="8">
        <f t="shared" si="5"/>
        <v>9.762917933130702E-2</v>
      </c>
      <c r="E61" s="8">
        <f t="shared" si="6"/>
        <v>0</v>
      </c>
      <c r="F61" s="8">
        <f t="shared" si="7"/>
        <v>1.2563323201621075E-3</v>
      </c>
      <c r="G61" s="2"/>
      <c r="H61" s="9">
        <f t="shared" si="8"/>
        <v>0.87318293171738304</v>
      </c>
      <c r="I61" s="9">
        <f t="shared" si="21"/>
        <v>0.12520586782492801</v>
      </c>
      <c r="J61" s="9">
        <f t="shared" si="21"/>
        <v>0</v>
      </c>
      <c r="K61" s="9">
        <f t="shared" si="21"/>
        <v>1.611200457688986E-3</v>
      </c>
      <c r="L61" s="13">
        <f t="shared" si="9"/>
        <v>0</v>
      </c>
      <c r="M61" s="9"/>
      <c r="N61" s="8">
        <f t="shared" si="10"/>
        <v>1458.4939295564602</v>
      </c>
      <c r="O61" s="9">
        <v>850</v>
      </c>
      <c r="P61" s="9"/>
      <c r="Q61" s="9">
        <f t="shared" si="1"/>
        <v>4.4774521571685842E-2</v>
      </c>
      <c r="R61" s="9">
        <f t="shared" si="2"/>
        <v>9.5895109807560778E-3</v>
      </c>
      <c r="S61" s="9"/>
      <c r="T61" s="9">
        <f t="shared" si="11"/>
        <v>0</v>
      </c>
      <c r="U61" s="9">
        <f t="shared" si="12"/>
        <v>1.1045654325675367E-4</v>
      </c>
      <c r="V61" s="9">
        <f t="shared" si="13"/>
        <v>0</v>
      </c>
      <c r="W61" s="9"/>
      <c r="X61" s="9">
        <f t="shared" si="14"/>
        <v>1458.4939295564602</v>
      </c>
      <c r="Y61" s="9">
        <f t="shared" si="16"/>
        <v>3.1221481918310427E-3</v>
      </c>
      <c r="Z61" s="9">
        <f t="shared" si="17"/>
        <v>2.2962566000977554E-21</v>
      </c>
      <c r="AA61" s="9"/>
      <c r="AB61" s="9">
        <f t="shared" si="15"/>
        <v>320.86866450242138</v>
      </c>
      <c r="AC61" s="9">
        <f t="shared" si="18"/>
        <v>59.999889543456774</v>
      </c>
      <c r="AD61" s="9">
        <f t="shared" si="19"/>
        <v>10.163999999999996</v>
      </c>
      <c r="AE61" s="9">
        <f t="shared" si="20"/>
        <v>5.903176853941047</v>
      </c>
      <c r="AF61" s="2"/>
      <c r="AG61" s="2"/>
      <c r="AH61" s="2"/>
      <c r="AI61" s="2"/>
      <c r="AM61" s="1"/>
      <c r="AN61" s="1"/>
      <c r="AO61" s="1"/>
    </row>
    <row r="62" spans="1:41">
      <c r="A62" s="8">
        <v>0.51</v>
      </c>
      <c r="B62" s="8">
        <f t="shared" si="3"/>
        <v>0.49</v>
      </c>
      <c r="C62" s="8">
        <f t="shared" si="4"/>
        <v>0.68308099518666676</v>
      </c>
      <c r="D62" s="8">
        <f t="shared" si="5"/>
        <v>9.398176291793317E-2</v>
      </c>
      <c r="E62" s="8">
        <f t="shared" si="6"/>
        <v>0</v>
      </c>
      <c r="F62" s="8">
        <f t="shared" si="7"/>
        <v>8.8145896656535022E-4</v>
      </c>
      <c r="G62" s="2"/>
      <c r="H62" s="9">
        <f t="shared" si="8"/>
        <v>0.87805909498030177</v>
      </c>
      <c r="I62" s="9">
        <f t="shared" si="21"/>
        <v>0.12080784310186067</v>
      </c>
      <c r="J62" s="9">
        <f t="shared" si="21"/>
        <v>0</v>
      </c>
      <c r="K62" s="9">
        <f t="shared" si="21"/>
        <v>1.1330619178376328E-3</v>
      </c>
      <c r="L62" s="13">
        <f t="shared" si="9"/>
        <v>0</v>
      </c>
      <c r="M62" s="9"/>
      <c r="N62" s="8">
        <f t="shared" si="10"/>
        <v>1458.4939295564602</v>
      </c>
      <c r="O62" s="9">
        <v>850</v>
      </c>
      <c r="P62" s="9"/>
      <c r="Q62" s="9">
        <f t="shared" si="1"/>
        <v>4.4809275574291742E-2</v>
      </c>
      <c r="R62" s="9">
        <f t="shared" si="2"/>
        <v>9.4762091436826068E-3</v>
      </c>
      <c r="S62" s="9"/>
      <c r="T62" s="9">
        <f t="shared" si="11"/>
        <v>0</v>
      </c>
      <c r="U62" s="9">
        <f t="shared" si="12"/>
        <v>7.1217128217297801E-5</v>
      </c>
      <c r="V62" s="9">
        <f t="shared" si="13"/>
        <v>0</v>
      </c>
      <c r="W62" s="9"/>
      <c r="X62" s="9">
        <f t="shared" si="14"/>
        <v>1458.4939295564602</v>
      </c>
      <c r="Y62" s="9">
        <f t="shared" si="16"/>
        <v>2.0331878801900898E-3</v>
      </c>
      <c r="Z62" s="9">
        <f t="shared" si="17"/>
        <v>0</v>
      </c>
      <c r="AA62" s="9"/>
      <c r="AB62" s="9">
        <f t="shared" si="15"/>
        <v>314.57712206119743</v>
      </c>
      <c r="AC62" s="9">
        <f t="shared" si="18"/>
        <v>58.823460987465076</v>
      </c>
      <c r="AD62" s="9">
        <f t="shared" si="19"/>
        <v>9.9647058823529377</v>
      </c>
      <c r="AE62" s="9">
        <f t="shared" si="20"/>
        <v>5.9031808547042894</v>
      </c>
      <c r="AF62" s="2"/>
      <c r="AG62" s="2"/>
      <c r="AH62" s="2"/>
      <c r="AI62" s="2"/>
      <c r="AM62" s="1"/>
      <c r="AN62" s="1"/>
      <c r="AO62" s="1"/>
    </row>
    <row r="63" spans="1:41">
      <c r="A63" s="8">
        <v>0.52</v>
      </c>
      <c r="B63" s="8">
        <f t="shared" si="3"/>
        <v>0.48</v>
      </c>
      <c r="C63" s="8">
        <f t="shared" si="4"/>
        <v>0.68529826960209161</v>
      </c>
      <c r="D63" s="8">
        <f t="shared" si="5"/>
        <v>9.0334346504559293E-2</v>
      </c>
      <c r="E63" s="8">
        <f t="shared" si="6"/>
        <v>0</v>
      </c>
      <c r="F63" s="8">
        <f t="shared" si="7"/>
        <v>5.0658561296858945E-4</v>
      </c>
      <c r="G63" s="2"/>
      <c r="H63" s="9">
        <f t="shared" si="8"/>
        <v>0.88295793858078542</v>
      </c>
      <c r="I63" s="9">
        <f t="shared" si="21"/>
        <v>0.11638936199126894</v>
      </c>
      <c r="J63" s="9">
        <f t="shared" si="21"/>
        <v>0</v>
      </c>
      <c r="K63" s="9">
        <f t="shared" si="21"/>
        <v>6.5269942794565045E-4</v>
      </c>
      <c r="L63" s="13">
        <f t="shared" si="9"/>
        <v>0</v>
      </c>
      <c r="M63" s="9"/>
      <c r="N63" s="8">
        <f t="shared" si="10"/>
        <v>1458.4939295564602</v>
      </c>
      <c r="O63" s="9">
        <v>850</v>
      </c>
      <c r="P63" s="9"/>
      <c r="Q63" s="9">
        <f t="shared" si="1"/>
        <v>4.4844191227045173E-2</v>
      </c>
      <c r="R63" s="9">
        <f t="shared" si="2"/>
        <v>9.3623803095064986E-3</v>
      </c>
      <c r="S63" s="9"/>
      <c r="T63" s="9">
        <f t="shared" si="11"/>
        <v>0</v>
      </c>
      <c r="U63" s="9">
        <f t="shared" si="12"/>
        <v>4.5407626918650118E-5</v>
      </c>
      <c r="V63" s="9">
        <f t="shared" si="13"/>
        <v>0</v>
      </c>
      <c r="W63" s="9"/>
      <c r="X63" s="9">
        <f t="shared" si="14"/>
        <v>1458.4939295564602</v>
      </c>
      <c r="Y63" s="9">
        <f t="shared" si="16"/>
        <v>1.3100731905523856E-3</v>
      </c>
      <c r="Z63" s="9">
        <f t="shared" si="17"/>
        <v>0</v>
      </c>
      <c r="AA63" s="9"/>
      <c r="AB63" s="9">
        <f t="shared" si="15"/>
        <v>308.52756202155899</v>
      </c>
      <c r="AC63" s="9">
        <f t="shared" si="18"/>
        <v>57.69226577757518</v>
      </c>
      <c r="AD63" s="9">
        <f t="shared" si="19"/>
        <v>9.7730769230769194</v>
      </c>
      <c r="AE63" s="9">
        <f t="shared" si="20"/>
        <v>5.9031834325736137</v>
      </c>
      <c r="AF63" s="2"/>
      <c r="AG63" s="2"/>
      <c r="AH63" s="2"/>
      <c r="AI63" s="2"/>
      <c r="AM63" s="1"/>
      <c r="AN63" s="1"/>
      <c r="AO63" s="1"/>
    </row>
    <row r="64" spans="1:41">
      <c r="A64" s="8">
        <v>0.53</v>
      </c>
      <c r="B64" s="8">
        <f t="shared" si="3"/>
        <v>0.47</v>
      </c>
      <c r="C64" s="8">
        <f t="shared" si="4"/>
        <v>0.68751554401751647</v>
      </c>
      <c r="D64" s="8">
        <f t="shared" si="5"/>
        <v>8.6686930091185443E-2</v>
      </c>
      <c r="E64" s="8">
        <f t="shared" si="6"/>
        <v>0</v>
      </c>
      <c r="F64" s="8">
        <f t="shared" si="7"/>
        <v>1.3171225937183215E-4</v>
      </c>
      <c r="G64" s="2"/>
      <c r="H64" s="9">
        <f t="shared" si="8"/>
        <v>0.88787962112615715</v>
      </c>
      <c r="I64" s="9">
        <f t="shared" si="21"/>
        <v>0.11195028143827745</v>
      </c>
      <c r="J64" s="9">
        <f t="shared" si="21"/>
        <v>0</v>
      </c>
      <c r="K64" s="9">
        <f t="shared" si="21"/>
        <v>1.7009743556540297E-4</v>
      </c>
      <c r="L64" s="13">
        <f t="shared" si="9"/>
        <v>0</v>
      </c>
      <c r="M64" s="9"/>
      <c r="N64" s="8">
        <f t="shared" si="10"/>
        <v>1458.4939295564602</v>
      </c>
      <c r="O64" s="9">
        <v>850</v>
      </c>
      <c r="P64" s="9"/>
      <c r="Q64" s="9">
        <f t="shared" si="1"/>
        <v>4.4879269660392136E-2</v>
      </c>
      <c r="R64" s="9">
        <f t="shared" si="2"/>
        <v>9.2480207928505153E-3</v>
      </c>
      <c r="S64" s="9"/>
      <c r="T64" s="9">
        <f t="shared" si="11"/>
        <v>0</v>
      </c>
      <c r="U64" s="9">
        <f t="shared" si="12"/>
        <v>2.8612805135818967E-5</v>
      </c>
      <c r="V64" s="9">
        <f t="shared" si="13"/>
        <v>0</v>
      </c>
      <c r="W64" s="9"/>
      <c r="X64" s="9">
        <f t="shared" si="14"/>
        <v>1458.4939295564602</v>
      </c>
      <c r="Y64" s="9">
        <f t="shared" si="16"/>
        <v>8.3476425071171332E-4</v>
      </c>
      <c r="Z64" s="9">
        <f t="shared" si="17"/>
        <v>0</v>
      </c>
      <c r="AA64" s="9"/>
      <c r="AB64" s="9">
        <f t="shared" si="15"/>
        <v>302.70628726643525</v>
      </c>
      <c r="AC64" s="9">
        <f t="shared" si="18"/>
        <v>56.603748211286032</v>
      </c>
      <c r="AD64" s="9">
        <f t="shared" si="19"/>
        <v>9.5886792452830143</v>
      </c>
      <c r="AE64" s="9">
        <f t="shared" si="20"/>
        <v>5.9031850751636386</v>
      </c>
      <c r="AF64" s="2"/>
      <c r="AG64" s="2"/>
      <c r="AH64" s="2"/>
      <c r="AI64" s="2"/>
      <c r="AM64" s="1"/>
      <c r="AN64" s="1"/>
      <c r="AO64" s="1"/>
    </row>
    <row r="65" spans="1:41">
      <c r="A65" s="8">
        <v>0.54</v>
      </c>
      <c r="B65" s="8">
        <f t="shared" si="3"/>
        <v>0.45999999999999996</v>
      </c>
      <c r="C65" s="8">
        <f t="shared" si="4"/>
        <v>0.68973281843294132</v>
      </c>
      <c r="D65" s="8">
        <f t="shared" si="5"/>
        <v>8.3039513677811566E-2</v>
      </c>
      <c r="E65" s="8">
        <f t="shared" si="6"/>
        <v>0</v>
      </c>
      <c r="F65" s="8">
        <f t="shared" si="7"/>
        <v>0</v>
      </c>
      <c r="G65" s="2"/>
      <c r="H65" s="9">
        <f t="shared" si="8"/>
        <v>0.89254336597300632</v>
      </c>
      <c r="I65" s="9">
        <f t="shared" si="21"/>
        <v>0.10745663402699365</v>
      </c>
      <c r="J65" s="9">
        <f t="shared" si="21"/>
        <v>0</v>
      </c>
      <c r="K65" s="9">
        <f t="shared" si="21"/>
        <v>0</v>
      </c>
      <c r="L65" s="13">
        <f t="shared" si="9"/>
        <v>0</v>
      </c>
      <c r="M65" s="9"/>
      <c r="N65" s="8">
        <f t="shared" si="10"/>
        <v>1458.4939295564602</v>
      </c>
      <c r="O65" s="9">
        <v>850</v>
      </c>
      <c r="P65" s="9"/>
      <c r="Q65" s="9">
        <f t="shared" si="1"/>
        <v>4.4947578290084417E-2</v>
      </c>
      <c r="R65" s="9">
        <f t="shared" si="2"/>
        <v>9.1491326805398735E-3</v>
      </c>
      <c r="S65" s="9"/>
      <c r="T65" s="9">
        <f t="shared" si="11"/>
        <v>0</v>
      </c>
      <c r="U65" s="9">
        <f t="shared" si="12"/>
        <v>1.7807079623284004E-5</v>
      </c>
      <c r="V65" s="9">
        <f t="shared" si="13"/>
        <v>0</v>
      </c>
      <c r="W65" s="9"/>
      <c r="X65" s="9">
        <f t="shared" si="14"/>
        <v>1458.4939295564602</v>
      </c>
      <c r="Y65" s="9">
        <f t="shared" si="16"/>
        <v>5.2567617871242679E-4</v>
      </c>
      <c r="Z65" s="9">
        <f t="shared" si="17"/>
        <v>0</v>
      </c>
      <c r="AA65" s="9"/>
      <c r="AB65" s="9">
        <f t="shared" si="15"/>
        <v>297.10061528001978</v>
      </c>
      <c r="AC65" s="9">
        <f t="shared" si="18"/>
        <v>55.555540386561823</v>
      </c>
      <c r="AD65" s="9">
        <f t="shared" si="19"/>
        <v>9.4111111111111061</v>
      </c>
      <c r="AE65" s="9">
        <f t="shared" si="20"/>
        <v>5.9031861095520268</v>
      </c>
      <c r="AF65" s="2"/>
      <c r="AG65" s="2"/>
      <c r="AH65" s="2"/>
      <c r="AI65" s="2"/>
      <c r="AM65" s="1"/>
      <c r="AN65" s="1"/>
      <c r="AO65" s="1"/>
    </row>
    <row r="66" spans="1:41">
      <c r="A66" s="8">
        <v>0.55000000000000004</v>
      </c>
      <c r="B66" s="8">
        <f t="shared" si="3"/>
        <v>0.44999999999999996</v>
      </c>
      <c r="C66" s="8">
        <f t="shared" si="4"/>
        <v>0.69195009284836617</v>
      </c>
      <c r="D66" s="8">
        <f t="shared" si="5"/>
        <v>7.9392097264437717E-2</v>
      </c>
      <c r="E66" s="8">
        <f t="shared" si="6"/>
        <v>0</v>
      </c>
      <c r="F66" s="8">
        <f t="shared" si="7"/>
        <v>0</v>
      </c>
      <c r="G66" s="2"/>
      <c r="H66" s="9">
        <f t="shared" si="8"/>
        <v>0.89707279300665876</v>
      </c>
      <c r="I66" s="9">
        <f t="shared" si="21"/>
        <v>0.10292720699334121</v>
      </c>
      <c r="J66" s="9">
        <f t="shared" si="21"/>
        <v>0</v>
      </c>
      <c r="K66" s="9">
        <f t="shared" si="21"/>
        <v>0</v>
      </c>
      <c r="L66" s="13">
        <f t="shared" si="9"/>
        <v>0</v>
      </c>
      <c r="M66" s="9"/>
      <c r="N66" s="8">
        <f t="shared" si="10"/>
        <v>1458.4939295564602</v>
      </c>
      <c r="O66" s="9">
        <v>850</v>
      </c>
      <c r="P66" s="9"/>
      <c r="Q66" s="9">
        <f t="shared" si="1"/>
        <v>4.5034090346427184E-2</v>
      </c>
      <c r="R66" s="9">
        <f t="shared" si="2"/>
        <v>9.0585441398668247E-3</v>
      </c>
      <c r="S66" s="9"/>
      <c r="T66" s="9">
        <f t="shared" si="11"/>
        <v>0</v>
      </c>
      <c r="U66" s="9">
        <f t="shared" si="12"/>
        <v>1.0941752902188466E-5</v>
      </c>
      <c r="V66" s="9">
        <f t="shared" si="13"/>
        <v>0</v>
      </c>
      <c r="W66" s="9"/>
      <c r="X66" s="9">
        <f t="shared" si="14"/>
        <v>1458.4939295564602</v>
      </c>
      <c r="Y66" s="9">
        <f t="shared" si="16"/>
        <v>3.2674678207258301E-4</v>
      </c>
      <c r="Z66" s="9">
        <f t="shared" si="17"/>
        <v>0</v>
      </c>
      <c r="AA66" s="9"/>
      <c r="AB66" s="9">
        <f t="shared" si="15"/>
        <v>291.69878591129213</v>
      </c>
      <c r="AC66" s="9">
        <f t="shared" si="18"/>
        <v>54.545445593111282</v>
      </c>
      <c r="AD66" s="9">
        <f t="shared" si="19"/>
        <v>9.2399999999999949</v>
      </c>
      <c r="AE66" s="9">
        <f t="shared" si="20"/>
        <v>5.9031867525012238</v>
      </c>
      <c r="AF66" s="2"/>
      <c r="AG66" s="2"/>
      <c r="AH66" s="2"/>
      <c r="AI66" s="2"/>
      <c r="AM66" s="1"/>
      <c r="AN66" s="1"/>
      <c r="AO66" s="1"/>
    </row>
    <row r="67" spans="1:41">
      <c r="A67" s="8">
        <v>0.56000000000000005</v>
      </c>
      <c r="B67" s="8">
        <f t="shared" si="3"/>
        <v>0.43999999999999995</v>
      </c>
      <c r="C67" s="8">
        <f t="shared" si="4"/>
        <v>0.69416736726379102</v>
      </c>
      <c r="D67" s="8">
        <f t="shared" si="5"/>
        <v>7.5744680851063839E-2</v>
      </c>
      <c r="E67" s="8">
        <f t="shared" si="6"/>
        <v>0</v>
      </c>
      <c r="F67" s="8">
        <f t="shared" si="7"/>
        <v>0</v>
      </c>
      <c r="G67" s="2"/>
      <c r="H67" s="9">
        <f t="shared" si="8"/>
        <v>0.90161904721906061</v>
      </c>
      <c r="I67" s="9">
        <f t="shared" si="21"/>
        <v>9.8380952780939335E-2</v>
      </c>
      <c r="J67" s="9">
        <f t="shared" si="21"/>
        <v>0</v>
      </c>
      <c r="K67" s="9">
        <f t="shared" si="21"/>
        <v>0</v>
      </c>
      <c r="L67" s="13">
        <f t="shared" si="9"/>
        <v>0</v>
      </c>
      <c r="M67" s="9"/>
      <c r="N67" s="8">
        <f t="shared" si="10"/>
        <v>1458.4939295564602</v>
      </c>
      <c r="O67" s="9">
        <v>850</v>
      </c>
      <c r="P67" s="9"/>
      <c r="Q67" s="9">
        <f t="shared" si="1"/>
        <v>4.5120923801884052E-2</v>
      </c>
      <c r="R67" s="9">
        <f t="shared" si="2"/>
        <v>8.9676190556187869E-3</v>
      </c>
      <c r="S67" s="9"/>
      <c r="T67" s="9">
        <f t="shared" si="11"/>
        <v>0</v>
      </c>
      <c r="U67" s="9">
        <f t="shared" si="12"/>
        <v>6.6345639457365485E-6</v>
      </c>
      <c r="V67" s="9">
        <f t="shared" si="13"/>
        <v>0</v>
      </c>
      <c r="W67" s="9"/>
      <c r="X67" s="9">
        <f t="shared" si="14"/>
        <v>1458.4939295564602</v>
      </c>
      <c r="Y67" s="9">
        <f t="shared" si="16"/>
        <v>2.0045806698607265E-4</v>
      </c>
      <c r="Z67" s="9">
        <f t="shared" si="17"/>
        <v>0</v>
      </c>
      <c r="AA67" s="9"/>
      <c r="AB67" s="9">
        <f t="shared" si="15"/>
        <v>286.48987902001909</v>
      </c>
      <c r="AC67" s="9">
        <f t="shared" si="18"/>
        <v>53.571423358556913</v>
      </c>
      <c r="AD67" s="9">
        <f t="shared" si="19"/>
        <v>9.074999999999994</v>
      </c>
      <c r="AE67" s="9">
        <f t="shared" si="20"/>
        <v>5.9031871469484241</v>
      </c>
      <c r="AF67" s="2"/>
      <c r="AG67" s="2"/>
      <c r="AH67" s="2"/>
      <c r="AI67" s="2"/>
      <c r="AM67" s="1"/>
      <c r="AN67" s="1"/>
      <c r="AO67" s="1"/>
    </row>
    <row r="68" spans="1:41">
      <c r="A68" s="8">
        <v>0.56999999999999995</v>
      </c>
      <c r="B68" s="8">
        <f t="shared" si="3"/>
        <v>0.43000000000000005</v>
      </c>
      <c r="C68" s="8">
        <f t="shared" si="4"/>
        <v>0.69638464167921588</v>
      </c>
      <c r="D68" s="8">
        <f t="shared" si="5"/>
        <v>7.2097264437690017E-2</v>
      </c>
      <c r="E68" s="8">
        <f t="shared" si="6"/>
        <v>0</v>
      </c>
      <c r="F68" s="8">
        <f t="shared" si="7"/>
        <v>0</v>
      </c>
      <c r="G68" s="2"/>
      <c r="H68" s="9">
        <f t="shared" si="8"/>
        <v>0.90618222255616487</v>
      </c>
      <c r="I68" s="9">
        <f t="shared" si="21"/>
        <v>9.3817777443835043E-2</v>
      </c>
      <c r="J68" s="9">
        <f t="shared" si="21"/>
        <v>0</v>
      </c>
      <c r="K68" s="9">
        <f t="shared" si="21"/>
        <v>0</v>
      </c>
      <c r="L68" s="13">
        <f t="shared" si="9"/>
        <v>0</v>
      </c>
      <c r="M68" s="9"/>
      <c r="N68" s="8">
        <f t="shared" si="10"/>
        <v>1458.4939295564602</v>
      </c>
      <c r="O68" s="9">
        <v>850</v>
      </c>
      <c r="P68" s="9"/>
      <c r="Q68" s="9">
        <f t="shared" si="1"/>
        <v>4.5208080450822745E-2</v>
      </c>
      <c r="R68" s="9">
        <f t="shared" si="2"/>
        <v>8.8763555488767E-3</v>
      </c>
      <c r="S68" s="9"/>
      <c r="T68" s="9">
        <f t="shared" si="11"/>
        <v>0</v>
      </c>
      <c r="U68" s="9">
        <f t="shared" si="12"/>
        <v>3.9665954691027136E-6</v>
      </c>
      <c r="V68" s="9">
        <f t="shared" si="13"/>
        <v>0</v>
      </c>
      <c r="W68" s="9"/>
      <c r="X68" s="9">
        <f t="shared" si="14"/>
        <v>1458.4939295564602</v>
      </c>
      <c r="Y68" s="9">
        <f t="shared" si="16"/>
        <v>1.2135720844099261E-4</v>
      </c>
      <c r="Z68" s="9">
        <f t="shared" si="17"/>
        <v>0</v>
      </c>
      <c r="AA68" s="9"/>
      <c r="AB68" s="9">
        <f t="shared" si="15"/>
        <v>281.46374079159773</v>
      </c>
      <c r="AC68" s="9">
        <f t="shared" si="18"/>
        <v>52.631575955024495</v>
      </c>
      <c r="AD68" s="9">
        <f t="shared" si="19"/>
        <v>8.9157894736842067</v>
      </c>
      <c r="AE68" s="9">
        <f t="shared" si="20"/>
        <v>5.9031873857465511</v>
      </c>
      <c r="AF68" s="2"/>
      <c r="AG68" s="2"/>
      <c r="AH68" s="2"/>
      <c r="AI68" s="2"/>
      <c r="AM68" s="1"/>
      <c r="AN68" s="1"/>
      <c r="AO68" s="1"/>
    </row>
    <row r="69" spans="1:41">
      <c r="A69" s="8">
        <v>0.57999999999999996</v>
      </c>
      <c r="B69" s="8">
        <f t="shared" si="3"/>
        <v>0.42000000000000004</v>
      </c>
      <c r="C69" s="8">
        <f t="shared" si="4"/>
        <v>0.69860191609464062</v>
      </c>
      <c r="D69" s="8">
        <f t="shared" si="5"/>
        <v>6.844984802431614E-2</v>
      </c>
      <c r="E69" s="8">
        <f t="shared" si="6"/>
        <v>0</v>
      </c>
      <c r="F69" s="8">
        <f t="shared" si="7"/>
        <v>0</v>
      </c>
      <c r="G69" s="2"/>
      <c r="H69" s="9">
        <f t="shared" si="8"/>
        <v>0.91076241366456112</v>
      </c>
      <c r="I69" s="9">
        <f t="shared" si="21"/>
        <v>8.9237586335438934E-2</v>
      </c>
      <c r="J69" s="9">
        <f t="shared" si="21"/>
        <v>0</v>
      </c>
      <c r="K69" s="9">
        <f t="shared" si="21"/>
        <v>0</v>
      </c>
      <c r="L69" s="13">
        <f t="shared" si="9"/>
        <v>0</v>
      </c>
      <c r="M69" s="9"/>
      <c r="N69" s="8">
        <f t="shared" si="10"/>
        <v>1458.4939295564602</v>
      </c>
      <c r="O69" s="9">
        <v>850</v>
      </c>
      <c r="P69" s="9"/>
      <c r="Q69" s="9">
        <f t="shared" si="1"/>
        <v>4.5295562100993121E-2</v>
      </c>
      <c r="R69" s="9">
        <f t="shared" si="2"/>
        <v>8.7847517267087803E-3</v>
      </c>
      <c r="S69" s="9"/>
      <c r="T69" s="9">
        <f t="shared" si="11"/>
        <v>0</v>
      </c>
      <c r="U69" s="9">
        <f t="shared" si="12"/>
        <v>2.336245503881263E-6</v>
      </c>
      <c r="V69" s="9">
        <f t="shared" si="13"/>
        <v>0</v>
      </c>
      <c r="W69" s="9"/>
      <c r="X69" s="9">
        <f t="shared" si="14"/>
        <v>1458.4939295564602</v>
      </c>
      <c r="Y69" s="9">
        <f t="shared" si="16"/>
        <v>7.2441294008403581E-5</v>
      </c>
      <c r="Z69" s="9">
        <f t="shared" si="17"/>
        <v>0</v>
      </c>
      <c r="AA69" s="9"/>
      <c r="AB69" s="9">
        <f t="shared" si="15"/>
        <v>276.6109176745012</v>
      </c>
      <c r="AC69" s="9">
        <f t="shared" si="18"/>
        <v>51.724136239270514</v>
      </c>
      <c r="AD69" s="9">
        <f t="shared" si="19"/>
        <v>8.762068965517237</v>
      </c>
      <c r="AE69" s="9">
        <f t="shared" si="20"/>
        <v>5.9031875282914035</v>
      </c>
      <c r="AF69" s="2"/>
      <c r="AG69" s="2"/>
      <c r="AH69" s="2"/>
      <c r="AI69" s="2"/>
      <c r="AM69" s="1"/>
      <c r="AN69" s="1"/>
      <c r="AO69" s="1"/>
    </row>
    <row r="70" spans="1:41">
      <c r="A70" s="8">
        <v>0.59</v>
      </c>
      <c r="B70" s="8">
        <f t="shared" si="3"/>
        <v>0.41000000000000003</v>
      </c>
      <c r="C70" s="8">
        <f t="shared" si="4"/>
        <v>0.70081919051006547</v>
      </c>
      <c r="D70" s="8">
        <f t="shared" si="5"/>
        <v>6.480243161094229E-2</v>
      </c>
      <c r="E70" s="8">
        <f t="shared" si="6"/>
        <v>0</v>
      </c>
      <c r="F70" s="8">
        <f t="shared" si="7"/>
        <v>0</v>
      </c>
      <c r="G70" s="2"/>
      <c r="H70" s="9">
        <f t="shared" si="8"/>
        <v>0.91535971589801823</v>
      </c>
      <c r="I70" s="9">
        <f t="shared" si="21"/>
        <v>8.4640284101981864E-2</v>
      </c>
      <c r="J70" s="9">
        <f t="shared" si="21"/>
        <v>0</v>
      </c>
      <c r="K70" s="9">
        <f t="shared" si="21"/>
        <v>0</v>
      </c>
      <c r="L70" s="13">
        <f t="shared" si="9"/>
        <v>0</v>
      </c>
      <c r="M70" s="9"/>
      <c r="N70" s="8">
        <f t="shared" si="10"/>
        <v>1458.4939295564602</v>
      </c>
      <c r="O70" s="9">
        <v>850</v>
      </c>
      <c r="P70" s="9"/>
      <c r="Q70" s="9">
        <f t="shared" si="1"/>
        <v>4.5383370573652153E-2</v>
      </c>
      <c r="R70" s="9">
        <f t="shared" si="2"/>
        <v>8.6928056820396379E-3</v>
      </c>
      <c r="S70" s="9"/>
      <c r="T70" s="9">
        <f t="shared" si="11"/>
        <v>0</v>
      </c>
      <c r="U70" s="9">
        <f t="shared" si="12"/>
        <v>1.3542247398158551E-6</v>
      </c>
      <c r="V70" s="9">
        <f t="shared" si="13"/>
        <v>0</v>
      </c>
      <c r="W70" s="9"/>
      <c r="X70" s="9">
        <f t="shared" si="14"/>
        <v>1458.4939295564602</v>
      </c>
      <c r="Y70" s="9">
        <f t="shared" si="16"/>
        <v>4.2599096830562946E-5</v>
      </c>
      <c r="Z70" s="9">
        <f t="shared" si="17"/>
        <v>0</v>
      </c>
      <c r="AA70" s="9"/>
      <c r="AB70" s="9">
        <f t="shared" si="15"/>
        <v>271.92259703595033</v>
      </c>
      <c r="AC70" s="9">
        <f t="shared" si="18"/>
        <v>50.847456686047231</v>
      </c>
      <c r="AD70" s="9">
        <f t="shared" si="19"/>
        <v>8.6135593220338933</v>
      </c>
      <c r="AE70" s="9">
        <f t="shared" si="20"/>
        <v>5.9031876121148921</v>
      </c>
      <c r="AF70" s="2"/>
      <c r="AG70" s="2"/>
      <c r="AH70" s="2"/>
      <c r="AI70" s="2"/>
      <c r="AM70" s="1"/>
      <c r="AN70" s="1"/>
      <c r="AO70" s="1"/>
    </row>
    <row r="71" spans="1:41">
      <c r="A71" s="8">
        <v>0.6</v>
      </c>
      <c r="B71" s="8">
        <f t="shared" si="3"/>
        <v>0.4</v>
      </c>
      <c r="C71" s="8">
        <f t="shared" si="4"/>
        <v>0.70303646492549032</v>
      </c>
      <c r="D71" s="8">
        <f t="shared" si="5"/>
        <v>6.1155015197568413E-2</v>
      </c>
      <c r="E71" s="8">
        <f t="shared" si="6"/>
        <v>0</v>
      </c>
      <c r="F71" s="8">
        <f t="shared" si="7"/>
        <v>0</v>
      </c>
      <c r="G71" s="2"/>
      <c r="H71" s="9">
        <f t="shared" si="8"/>
        <v>0.91997422532410267</v>
      </c>
      <c r="I71" s="9">
        <f t="shared" si="21"/>
        <v>8.0025774675897388E-2</v>
      </c>
      <c r="J71" s="9">
        <f t="shared" si="21"/>
        <v>0</v>
      </c>
      <c r="K71" s="9">
        <f t="shared" si="21"/>
        <v>0</v>
      </c>
      <c r="L71" s="13">
        <f t="shared" si="9"/>
        <v>0</v>
      </c>
      <c r="M71" s="9"/>
      <c r="N71" s="8">
        <f t="shared" si="10"/>
        <v>1458.4939295564602</v>
      </c>
      <c r="O71" s="9">
        <v>850</v>
      </c>
      <c r="P71" s="9"/>
      <c r="Q71" s="9">
        <f t="shared" si="1"/>
        <v>4.5471507703690364E-2</v>
      </c>
      <c r="R71" s="9">
        <f t="shared" si="2"/>
        <v>8.6005154935179483E-3</v>
      </c>
      <c r="S71" s="9"/>
      <c r="T71" s="9">
        <f t="shared" si="11"/>
        <v>0</v>
      </c>
      <c r="U71" s="9">
        <f t="shared" si="12"/>
        <v>7.717340276147793E-7</v>
      </c>
      <c r="V71" s="9">
        <f t="shared" si="13"/>
        <v>0</v>
      </c>
      <c r="W71" s="9"/>
      <c r="X71" s="9">
        <f t="shared" si="14"/>
        <v>1458.4939295564602</v>
      </c>
      <c r="Y71" s="9">
        <f t="shared" si="16"/>
        <v>2.4653853227858872E-5</v>
      </c>
      <c r="Z71" s="9">
        <f t="shared" si="17"/>
        <v>0</v>
      </c>
      <c r="AA71" s="9"/>
      <c r="AB71" s="9">
        <f t="shared" si="15"/>
        <v>267.39055375201781</v>
      </c>
      <c r="AC71" s="9">
        <f t="shared" si="18"/>
        <v>49.999999485510671</v>
      </c>
      <c r="AD71" s="9">
        <f t="shared" si="19"/>
        <v>8.4699999999999953</v>
      </c>
      <c r="AE71" s="9">
        <f t="shared" si="20"/>
        <v>5.9031876606270011</v>
      </c>
      <c r="AF71" s="2"/>
      <c r="AG71" s="2"/>
      <c r="AH71" s="2"/>
      <c r="AI71" s="2"/>
      <c r="AM71" s="1"/>
      <c r="AN71" s="1"/>
      <c r="AO71" s="1"/>
    </row>
    <row r="72" spans="1:41">
      <c r="A72" s="8">
        <v>0.61</v>
      </c>
      <c r="B72" s="8">
        <f t="shared" si="3"/>
        <v>0.39</v>
      </c>
      <c r="C72" s="8">
        <f t="shared" si="4"/>
        <v>0.70525373934091518</v>
      </c>
      <c r="D72" s="8">
        <f t="shared" si="5"/>
        <v>5.7507598784194564E-2</v>
      </c>
      <c r="E72" s="8">
        <f t="shared" si="6"/>
        <v>0</v>
      </c>
      <c r="F72" s="8">
        <f t="shared" si="7"/>
        <v>0</v>
      </c>
      <c r="G72" s="2"/>
      <c r="H72" s="9">
        <f t="shared" si="8"/>
        <v>0.92460603873086966</v>
      </c>
      <c r="I72" s="9">
        <f t="shared" si="21"/>
        <v>7.5393961269130352E-2</v>
      </c>
      <c r="J72" s="9">
        <f t="shared" si="21"/>
        <v>0</v>
      </c>
      <c r="K72" s="9">
        <f t="shared" si="21"/>
        <v>0</v>
      </c>
      <c r="L72" s="13">
        <f t="shared" si="9"/>
        <v>0</v>
      </c>
      <c r="M72" s="9"/>
      <c r="N72" s="8">
        <f t="shared" si="10"/>
        <v>1458.4939295564602</v>
      </c>
      <c r="O72" s="9">
        <v>850</v>
      </c>
      <c r="P72" s="9"/>
      <c r="Q72" s="9">
        <f t="shared" si="1"/>
        <v>4.5559975339759612E-2</v>
      </c>
      <c r="R72" s="9">
        <f t="shared" si="2"/>
        <v>8.5078792253826079E-3</v>
      </c>
      <c r="S72" s="9"/>
      <c r="T72" s="9">
        <f t="shared" si="11"/>
        <v>0</v>
      </c>
      <c r="U72" s="9">
        <f t="shared" si="12"/>
        <v>4.3184913166689298E-7</v>
      </c>
      <c r="V72" s="9">
        <f t="shared" si="13"/>
        <v>0</v>
      </c>
      <c r="W72" s="9"/>
      <c r="X72" s="9">
        <f t="shared" si="14"/>
        <v>1458.4939295564602</v>
      </c>
      <c r="Y72" s="9">
        <f t="shared" si="16"/>
        <v>1.4027244969582334E-5</v>
      </c>
      <c r="Z72" s="9">
        <f t="shared" si="17"/>
        <v>0</v>
      </c>
      <c r="AA72" s="9"/>
      <c r="AB72" s="9">
        <f t="shared" si="15"/>
        <v>263.00710205116508</v>
      </c>
      <c r="AC72" s="9">
        <f t="shared" si="18"/>
        <v>49.180327592752214</v>
      </c>
      <c r="AD72" s="9">
        <f t="shared" si="19"/>
        <v>8.3311475409836024</v>
      </c>
      <c r="AE72" s="9">
        <f t="shared" si="20"/>
        <v>5.9031876882288206</v>
      </c>
      <c r="AF72" s="2"/>
      <c r="AG72" s="2"/>
      <c r="AH72" s="2"/>
      <c r="AI72" s="2"/>
      <c r="AM72" s="1"/>
      <c r="AN72" s="1"/>
      <c r="AO72" s="1"/>
    </row>
    <row r="73" spans="1:41">
      <c r="A73" s="8">
        <v>0.62</v>
      </c>
      <c r="B73" s="8">
        <f t="shared" si="3"/>
        <v>0.38</v>
      </c>
      <c r="C73" s="8">
        <f t="shared" si="4"/>
        <v>0.70747101375634003</v>
      </c>
      <c r="D73" s="8">
        <f t="shared" si="5"/>
        <v>5.3860182370820686E-2</v>
      </c>
      <c r="E73" s="8">
        <f t="shared" si="6"/>
        <v>0</v>
      </c>
      <c r="F73" s="8">
        <f t="shared" si="7"/>
        <v>0</v>
      </c>
      <c r="G73" s="2"/>
      <c r="H73" s="9">
        <f t="shared" si="8"/>
        <v>0.92925525363363048</v>
      </c>
      <c r="I73" s="9">
        <f t="shared" si="21"/>
        <v>7.0744746366369488E-2</v>
      </c>
      <c r="J73" s="9">
        <f t="shared" si="21"/>
        <v>0</v>
      </c>
      <c r="K73" s="9">
        <f t="shared" si="21"/>
        <v>0</v>
      </c>
      <c r="L73" s="13">
        <f t="shared" si="9"/>
        <v>0</v>
      </c>
      <c r="M73" s="9"/>
      <c r="N73" s="8">
        <f t="shared" si="10"/>
        <v>1458.4939295564602</v>
      </c>
      <c r="O73" s="9">
        <v>850</v>
      </c>
      <c r="P73" s="9"/>
      <c r="Q73" s="9">
        <f t="shared" si="1"/>
        <v>4.5648775344402343E-2</v>
      </c>
      <c r="R73" s="9">
        <f t="shared" si="2"/>
        <v>8.4148949273273894E-3</v>
      </c>
      <c r="S73" s="9"/>
      <c r="T73" s="9">
        <f t="shared" si="11"/>
        <v>0</v>
      </c>
      <c r="U73" s="9">
        <f t="shared" si="12"/>
        <v>2.369785836927705E-7</v>
      </c>
      <c r="V73" s="9">
        <f t="shared" si="13"/>
        <v>0</v>
      </c>
      <c r="W73" s="9"/>
      <c r="X73" s="9">
        <f t="shared" si="14"/>
        <v>1458.4939295564602</v>
      </c>
      <c r="Y73" s="9">
        <f t="shared" si="16"/>
        <v>7.8369299546835407E-6</v>
      </c>
      <c r="Z73" s="9">
        <f t="shared" si="17"/>
        <v>0</v>
      </c>
      <c r="AA73" s="9"/>
      <c r="AB73" s="9">
        <f t="shared" si="15"/>
        <v>258.76505201808175</v>
      </c>
      <c r="AC73" s="9">
        <f t="shared" si="18"/>
        <v>48.387096628948633</v>
      </c>
      <c r="AD73" s="9">
        <f t="shared" si="19"/>
        <v>8.1967741935483822</v>
      </c>
      <c r="AE73" s="9">
        <f t="shared" si="20"/>
        <v>5.9031877036497775</v>
      </c>
      <c r="AF73" s="2"/>
      <c r="AG73" s="2"/>
      <c r="AH73" s="2"/>
      <c r="AI73" s="2"/>
      <c r="AM73" s="1"/>
      <c r="AN73" s="1"/>
      <c r="AO73" s="1"/>
    </row>
    <row r="74" spans="1:41">
      <c r="A74" s="8">
        <v>0.63</v>
      </c>
      <c r="B74" s="8">
        <f t="shared" si="3"/>
        <v>0.37</v>
      </c>
      <c r="C74" s="8">
        <f t="shared" si="4"/>
        <v>0.70968828817176488</v>
      </c>
      <c r="D74" s="8">
        <f t="shared" si="5"/>
        <v>5.0212765957446837E-2</v>
      </c>
      <c r="E74" s="8">
        <f t="shared" si="6"/>
        <v>0</v>
      </c>
      <c r="F74" s="8">
        <f t="shared" si="7"/>
        <v>0</v>
      </c>
      <c r="G74" s="2"/>
      <c r="H74" s="9">
        <f t="shared" si="8"/>
        <v>0.93392196828179586</v>
      </c>
      <c r="I74" s="9">
        <f t="shared" si="21"/>
        <v>6.6078031718204172E-2</v>
      </c>
      <c r="J74" s="9">
        <f t="shared" si="21"/>
        <v>0</v>
      </c>
      <c r="K74" s="9">
        <f t="shared" si="21"/>
        <v>0</v>
      </c>
      <c r="L74" s="13">
        <f t="shared" si="9"/>
        <v>0</v>
      </c>
      <c r="M74" s="9"/>
      <c r="N74" s="8">
        <f t="shared" si="10"/>
        <v>1458.4939295564602</v>
      </c>
      <c r="O74" s="9">
        <v>850</v>
      </c>
      <c r="P74" s="9"/>
      <c r="Q74" s="9">
        <f t="shared" si="1"/>
        <v>4.5737909594182301E-2</v>
      </c>
      <c r="R74" s="9">
        <f t="shared" si="2"/>
        <v>8.3215606343640842E-3</v>
      </c>
      <c r="S74" s="9"/>
      <c r="T74" s="9">
        <f t="shared" si="11"/>
        <v>0</v>
      </c>
      <c r="U74" s="9">
        <f t="shared" si="12"/>
        <v>1.2733772951731062E-7</v>
      </c>
      <c r="V74" s="9">
        <f t="shared" si="13"/>
        <v>0</v>
      </c>
      <c r="W74" s="9"/>
      <c r="X74" s="9">
        <f t="shared" si="14"/>
        <v>1458.4939295564602</v>
      </c>
      <c r="Y74" s="9">
        <f t="shared" si="16"/>
        <v>4.2936901881847824E-6</v>
      </c>
      <c r="Z74" s="9">
        <f t="shared" si="17"/>
        <v>0</v>
      </c>
      <c r="AA74" s="9"/>
      <c r="AB74" s="9">
        <f t="shared" si="15"/>
        <v>254.65767024001696</v>
      </c>
      <c r="AC74" s="9">
        <f t="shared" si="18"/>
        <v>47.619047544261988</v>
      </c>
      <c r="AD74" s="9">
        <f t="shared" si="19"/>
        <v>8.0666666666666629</v>
      </c>
      <c r="AE74" s="9">
        <f t="shared" si="20"/>
        <v>5.9031877120985961</v>
      </c>
      <c r="AF74" s="2"/>
      <c r="AG74" s="2"/>
      <c r="AH74" s="2"/>
      <c r="AI74" s="2"/>
      <c r="AM74" s="1"/>
      <c r="AN74" s="1"/>
      <c r="AO74" s="1"/>
    </row>
    <row r="75" spans="1:41">
      <c r="A75" s="8">
        <v>0.64</v>
      </c>
      <c r="B75" s="8">
        <f t="shared" si="3"/>
        <v>0.36</v>
      </c>
      <c r="C75" s="8">
        <f t="shared" si="4"/>
        <v>0.71190556258718973</v>
      </c>
      <c r="D75" s="8">
        <f t="shared" si="5"/>
        <v>4.6565349544072987E-2</v>
      </c>
      <c r="E75" s="8">
        <f t="shared" si="6"/>
        <v>0</v>
      </c>
      <c r="F75" s="8">
        <f t="shared" si="7"/>
        <v>0</v>
      </c>
      <c r="G75" s="2"/>
      <c r="H75" s="9">
        <f t="shared" si="8"/>
        <v>0.93860628166579674</v>
      </c>
      <c r="I75" s="9">
        <f t="shared" si="21"/>
        <v>6.1393718334203276E-2</v>
      </c>
      <c r="J75" s="9">
        <f t="shared" si="21"/>
        <v>0</v>
      </c>
      <c r="K75" s="9">
        <f t="shared" si="21"/>
        <v>0</v>
      </c>
      <c r="L75" s="13">
        <f t="shared" si="9"/>
        <v>0</v>
      </c>
      <c r="M75" s="9"/>
      <c r="N75" s="8">
        <f t="shared" si="10"/>
        <v>1458.4939295564602</v>
      </c>
      <c r="O75" s="9">
        <v>850</v>
      </c>
      <c r="P75" s="9"/>
      <c r="Q75" s="9">
        <f t="shared" ref="Q75:Q110" si="22">$M$7*H75+$O$7*I75+$Q$7*J75+$S$7*K75+O75*L75</f>
        <v>4.5827379979816715E-2</v>
      </c>
      <c r="R75" s="9">
        <f t="shared" ref="R75:R110" si="23">$M$6*H75+$O$6*I75+$Q$6*J75+$S$6*K75</f>
        <v>8.2278743666840664E-3</v>
      </c>
      <c r="S75" s="9"/>
      <c r="T75" s="9">
        <f t="shared" si="11"/>
        <v>0</v>
      </c>
      <c r="U75" s="9">
        <f t="shared" si="12"/>
        <v>6.688926622124749E-8</v>
      </c>
      <c r="V75" s="9">
        <f t="shared" si="13"/>
        <v>0</v>
      </c>
      <c r="W75" s="9"/>
      <c r="X75" s="9">
        <f t="shared" si="14"/>
        <v>1458.4939295564602</v>
      </c>
      <c r="Y75" s="9">
        <f t="shared" si="16"/>
        <v>2.3034824081755808E-6</v>
      </c>
      <c r="Z75" s="9">
        <f t="shared" si="17"/>
        <v>0</v>
      </c>
      <c r="AA75" s="9"/>
      <c r="AB75" s="9">
        <f t="shared" si="15"/>
        <v>250.6786441425167</v>
      </c>
      <c r="AC75" s="9">
        <f t="shared" si="18"/>
        <v>46.874999962374808</v>
      </c>
      <c r="AD75" s="9">
        <f t="shared" si="19"/>
        <v>7.9406249999999972</v>
      </c>
      <c r="AE75" s="9">
        <f t="shared" si="20"/>
        <v>5.9031877166312254</v>
      </c>
      <c r="AF75" s="2"/>
      <c r="AG75" s="2"/>
      <c r="AH75" s="2"/>
      <c r="AI75" s="2"/>
      <c r="AM75" s="1"/>
      <c r="AN75" s="1"/>
      <c r="AO75" s="1"/>
    </row>
    <row r="76" spans="1:41">
      <c r="A76" s="8">
        <v>0.65</v>
      </c>
      <c r="B76" s="8">
        <f t="shared" ref="B76:B107" si="24">1-A76</f>
        <v>0.35</v>
      </c>
      <c r="C76" s="8">
        <f t="shared" ref="C76:C110" si="25">IF($F$5+$A76*$F$6&gt;0, $F$5+$A76*$F$6, 0)</f>
        <v>0.71412283700261459</v>
      </c>
      <c r="D76" s="8">
        <f t="shared" ref="D76:D110" si="26">IF($G$5+$A76*$G$6&gt;0, $G$5+$A76*$G$6, 0)</f>
        <v>4.291793313069911E-2</v>
      </c>
      <c r="E76" s="8">
        <f t="shared" ref="E76:E110" si="27">IF($H$5+$A76*$H$6&gt;0, $H$5+$A76*$H$6, 0)</f>
        <v>0</v>
      </c>
      <c r="F76" s="8">
        <f t="shared" ref="F76:F110" si="28">IF($I$5+$A76*$I$6&gt;0, $I$5+$A76*$I$6, 0)</f>
        <v>0</v>
      </c>
      <c r="G76" s="2"/>
      <c r="H76" s="9">
        <f t="shared" ref="H76:H110" si="29">C76/SUM($C76:$F76)*(1-$L76)</f>
        <v>0.94330829352408407</v>
      </c>
      <c r="I76" s="9">
        <f t="shared" si="21"/>
        <v>5.6691706475915857E-2</v>
      </c>
      <c r="J76" s="9">
        <f t="shared" si="21"/>
        <v>0</v>
      </c>
      <c r="K76" s="9">
        <f t="shared" si="21"/>
        <v>0</v>
      </c>
      <c r="L76" s="13">
        <f t="shared" ref="L76:L110" si="30">T76/$X$5</f>
        <v>0</v>
      </c>
      <c r="M76" s="9"/>
      <c r="N76" s="8">
        <f t="shared" ref="N76:N110" si="31">(1+10^(2*$A$5-2.1))*(1447)</f>
        <v>1458.4939295564602</v>
      </c>
      <c r="O76" s="9">
        <v>850</v>
      </c>
      <c r="P76" s="9"/>
      <c r="Q76" s="9">
        <f t="shared" si="22"/>
        <v>4.5917188406310004E-2</v>
      </c>
      <c r="R76" s="9">
        <f t="shared" si="23"/>
        <v>8.1338341295183175E-3</v>
      </c>
      <c r="S76" s="9"/>
      <c r="T76" s="9">
        <f t="shared" si="11"/>
        <v>0</v>
      </c>
      <c r="U76" s="9">
        <f t="shared" si="12"/>
        <v>3.4284355186507717E-8</v>
      </c>
      <c r="V76" s="9">
        <f t="shared" si="13"/>
        <v>0</v>
      </c>
      <c r="W76" s="9"/>
      <c r="X76" s="9">
        <f t="shared" si="14"/>
        <v>1458.4939295564602</v>
      </c>
      <c r="Y76" s="9">
        <f t="shared" si="16"/>
        <v>1.2080611524371383E-6</v>
      </c>
      <c r="Z76" s="9">
        <f t="shared" si="17"/>
        <v>0</v>
      </c>
      <c r="AA76" s="9"/>
      <c r="AB76" s="9">
        <f t="shared" si="15"/>
        <v>246.82204961724722</v>
      </c>
      <c r="AC76" s="9">
        <f t="shared" si="18"/>
        <v>46.153846135385365</v>
      </c>
      <c r="AD76" s="9">
        <f t="shared" si="19"/>
        <v>7.818461538461535</v>
      </c>
      <c r="AE76" s="9">
        <f t="shared" si="20"/>
        <v>5.903187719008363</v>
      </c>
      <c r="AF76" s="2"/>
      <c r="AG76" s="2"/>
      <c r="AH76" s="2"/>
      <c r="AI76" s="2"/>
      <c r="AM76" s="1"/>
      <c r="AN76" s="1"/>
      <c r="AO76" s="1"/>
    </row>
    <row r="77" spans="1:41">
      <c r="A77" s="8">
        <v>0.66</v>
      </c>
      <c r="B77" s="8">
        <f t="shared" si="24"/>
        <v>0.33999999999999997</v>
      </c>
      <c r="C77" s="8">
        <f t="shared" si="25"/>
        <v>0.71634011141803944</v>
      </c>
      <c r="D77" s="8">
        <f t="shared" si="26"/>
        <v>3.927051671732526E-2</v>
      </c>
      <c r="E77" s="8">
        <f t="shared" si="27"/>
        <v>0</v>
      </c>
      <c r="F77" s="8">
        <f t="shared" si="28"/>
        <v>0</v>
      </c>
      <c r="G77" s="2"/>
      <c r="H77" s="9">
        <f t="shared" si="29"/>
        <v>0.94802810435020757</v>
      </c>
      <c r="I77" s="9">
        <f t="shared" si="21"/>
        <v>5.1971895649792391E-2</v>
      </c>
      <c r="J77" s="9">
        <f t="shared" si="21"/>
        <v>0</v>
      </c>
      <c r="K77" s="9">
        <f t="shared" si="21"/>
        <v>0</v>
      </c>
      <c r="L77" s="13">
        <f t="shared" si="30"/>
        <v>0</v>
      </c>
      <c r="M77" s="9"/>
      <c r="N77" s="8">
        <f t="shared" si="31"/>
        <v>1458.4939295564602</v>
      </c>
      <c r="O77" s="9">
        <v>850</v>
      </c>
      <c r="P77" s="9"/>
      <c r="Q77" s="9">
        <f t="shared" si="22"/>
        <v>4.6007336793088965E-2</v>
      </c>
      <c r="R77" s="9">
        <f t="shared" si="23"/>
        <v>8.0394379129958473E-3</v>
      </c>
      <c r="S77" s="9"/>
      <c r="T77" s="9">
        <f t="shared" ref="T77:T110" si="32">IF((B76*T76-X76*(B76-B77))/B77&lt;0,0,(B76*T76-X76*(B76-B77))/B77)</f>
        <v>0</v>
      </c>
      <c r="U77" s="9">
        <f t="shared" ref="U77:U109" si="33">(U76*B76-Y77*(B76-B77))/B77</f>
        <v>1.7110254593977183E-8</v>
      </c>
      <c r="V77" s="9">
        <f t="shared" ref="V77:V110" si="34">IF((V76*B76-Z77*(B76-B77))/B77&gt;0,(V76*B76-Z77*(B76-B77))/B77,0)</f>
        <v>0</v>
      </c>
      <c r="W77" s="9"/>
      <c r="X77" s="9">
        <f t="shared" ref="X77:X110" si="35">N77</f>
        <v>1458.4939295564602</v>
      </c>
      <c r="Y77" s="9">
        <f t="shared" si="16"/>
        <v>6.1820377533254535E-7</v>
      </c>
      <c r="Z77" s="9">
        <f t="shared" si="17"/>
        <v>0</v>
      </c>
      <c r="AA77" s="9"/>
      <c r="AB77" s="9">
        <f t="shared" ref="AB77:AB110" si="36">IF(T76&gt;0,X77,(AB76*A76)/A77)</f>
        <v>243.08232159274345</v>
      </c>
      <c r="AC77" s="9">
        <f t="shared" si="18"/>
        <v>45.4545454457311</v>
      </c>
      <c r="AD77" s="9">
        <f t="shared" si="19"/>
        <v>7.6999999999999966</v>
      </c>
      <c r="AE77" s="9">
        <f t="shared" si="20"/>
        <v>5.9031877202248211</v>
      </c>
      <c r="AF77" s="2"/>
      <c r="AG77" s="2"/>
      <c r="AH77" s="2"/>
      <c r="AI77" s="2"/>
      <c r="AM77" s="1"/>
      <c r="AN77" s="1"/>
      <c r="AO77" s="1"/>
    </row>
    <row r="78" spans="1:41">
      <c r="A78" s="8">
        <v>0.67</v>
      </c>
      <c r="B78" s="8">
        <f t="shared" si="24"/>
        <v>0.32999999999999996</v>
      </c>
      <c r="C78" s="8">
        <f t="shared" si="25"/>
        <v>0.71855738583346418</v>
      </c>
      <c r="D78" s="8">
        <f t="shared" si="26"/>
        <v>3.5623100303951383E-2</v>
      </c>
      <c r="E78" s="8">
        <f t="shared" si="27"/>
        <v>0</v>
      </c>
      <c r="F78" s="8">
        <f t="shared" si="28"/>
        <v>0</v>
      </c>
      <c r="G78" s="2"/>
      <c r="H78" s="9">
        <f t="shared" si="29"/>
        <v>0.95276581539997496</v>
      </c>
      <c r="I78" s="9">
        <f t="shared" si="21"/>
        <v>4.7234184600025139E-2</v>
      </c>
      <c r="J78" s="9">
        <f t="shared" si="21"/>
        <v>0</v>
      </c>
      <c r="K78" s="9">
        <f t="shared" si="21"/>
        <v>0</v>
      </c>
      <c r="L78" s="13">
        <f t="shared" si="30"/>
        <v>0</v>
      </c>
      <c r="M78" s="9"/>
      <c r="N78" s="8">
        <f t="shared" si="31"/>
        <v>1458.4939295564602</v>
      </c>
      <c r="O78" s="9">
        <v>850</v>
      </c>
      <c r="P78" s="9"/>
      <c r="Q78" s="9">
        <f t="shared" si="22"/>
        <v>4.6097827074139529E-2</v>
      </c>
      <c r="R78" s="9">
        <f t="shared" si="23"/>
        <v>7.944683692000503E-3</v>
      </c>
      <c r="S78" s="9"/>
      <c r="T78" s="9">
        <f t="shared" si="32"/>
        <v>0</v>
      </c>
      <c r="U78" s="9">
        <f t="shared" si="33"/>
        <v>8.2944877991379253E-9</v>
      </c>
      <c r="V78" s="9">
        <f t="shared" si="34"/>
        <v>0</v>
      </c>
      <c r="W78" s="9"/>
      <c r="X78" s="9">
        <f t="shared" si="35"/>
        <v>1458.4939295564602</v>
      </c>
      <c r="Y78" s="9">
        <f t="shared" ref="Y78:Y110" si="37">U77/(Q77+(1-Q77)*(A78-A77))</f>
        <v>3.0803055882367241E-7</v>
      </c>
      <c r="Z78" s="9">
        <f t="shared" ref="Z78:Z110" si="38">V77/(R77+(1-R77)*(A78-A77))</f>
        <v>0</v>
      </c>
      <c r="AA78" s="9"/>
      <c r="AB78" s="9">
        <f t="shared" si="36"/>
        <v>239.45422724061297</v>
      </c>
      <c r="AC78" s="9">
        <f t="shared" ref="AC78:AC110" si="39">(AC77*A77+Y78*(A78-A77))/A78</f>
        <v>44.776119398899745</v>
      </c>
      <c r="AD78" s="9">
        <f t="shared" ref="AD78:AD110" si="40">(AD77*A77+Z78*(A78-A77))/A78</f>
        <v>7.5850746268656684</v>
      </c>
      <c r="AE78" s="9">
        <f t="shared" ref="AE78:AE110" si="41">AC78/AD78</f>
        <v>5.9031877208309407</v>
      </c>
      <c r="AF78" s="2"/>
      <c r="AG78" s="2"/>
      <c r="AH78" s="2"/>
      <c r="AI78" s="2"/>
      <c r="AM78" s="1"/>
      <c r="AN78" s="1"/>
      <c r="AO78" s="1"/>
    </row>
    <row r="79" spans="1:41">
      <c r="A79" s="8">
        <v>0.68</v>
      </c>
      <c r="B79" s="8">
        <f t="shared" si="24"/>
        <v>0.31999999999999995</v>
      </c>
      <c r="C79" s="8">
        <f t="shared" si="25"/>
        <v>0.72077466024888914</v>
      </c>
      <c r="D79" s="8">
        <f t="shared" si="26"/>
        <v>3.1975683890577533E-2</v>
      </c>
      <c r="E79" s="8">
        <f t="shared" si="27"/>
        <v>0</v>
      </c>
      <c r="F79" s="8">
        <f t="shared" si="28"/>
        <v>0</v>
      </c>
      <c r="G79" s="2"/>
      <c r="H79" s="9">
        <f t="shared" si="29"/>
        <v>0.95752152869869267</v>
      </c>
      <c r="I79" s="9">
        <f t="shared" si="21"/>
        <v>4.2478471301307302E-2</v>
      </c>
      <c r="J79" s="9">
        <f t="shared" si="21"/>
        <v>0</v>
      </c>
      <c r="K79" s="9">
        <f t="shared" si="21"/>
        <v>0</v>
      </c>
      <c r="L79" s="13">
        <f t="shared" si="30"/>
        <v>0</v>
      </c>
      <c r="M79" s="9"/>
      <c r="N79" s="8">
        <f t="shared" si="31"/>
        <v>1458.4939295564602</v>
      </c>
      <c r="O79" s="9">
        <v>850</v>
      </c>
      <c r="P79" s="9"/>
      <c r="Q79" s="9">
        <f t="shared" si="22"/>
        <v>4.6188661198145034E-2</v>
      </c>
      <c r="R79" s="9">
        <f t="shared" si="23"/>
        <v>7.8495694260261456E-3</v>
      </c>
      <c r="S79" s="9"/>
      <c r="T79" s="9">
        <f t="shared" si="32"/>
        <v>0</v>
      </c>
      <c r="U79" s="9">
        <f t="shared" si="33"/>
        <v>3.8948583246849428E-9</v>
      </c>
      <c r="V79" s="9">
        <f t="shared" si="34"/>
        <v>0</v>
      </c>
      <c r="W79" s="9"/>
      <c r="X79" s="9">
        <f t="shared" si="35"/>
        <v>1458.4939295564602</v>
      </c>
      <c r="Y79" s="9">
        <f t="shared" si="37"/>
        <v>1.490826309816332E-7</v>
      </c>
      <c r="Z79" s="9">
        <f t="shared" si="38"/>
        <v>0</v>
      </c>
      <c r="AA79" s="9"/>
      <c r="AB79" s="9">
        <f t="shared" si="36"/>
        <v>235.93284154589807</v>
      </c>
      <c r="AC79" s="9">
        <f t="shared" si="39"/>
        <v>44.117647056990663</v>
      </c>
      <c r="AD79" s="9">
        <f t="shared" si="40"/>
        <v>7.4735294117647024</v>
      </c>
      <c r="AE79" s="9">
        <f t="shared" si="41"/>
        <v>5.9031877211242945</v>
      </c>
      <c r="AF79" s="2"/>
      <c r="AG79" s="2"/>
      <c r="AH79" s="2"/>
      <c r="AI79" s="2"/>
      <c r="AM79" s="1"/>
      <c r="AN79" s="1"/>
      <c r="AO79" s="1"/>
    </row>
    <row r="80" spans="1:41">
      <c r="A80" s="8">
        <v>0.69</v>
      </c>
      <c r="B80" s="8">
        <f t="shared" si="24"/>
        <v>0.31000000000000005</v>
      </c>
      <c r="C80" s="8">
        <f t="shared" si="25"/>
        <v>0.72299193466431388</v>
      </c>
      <c r="D80" s="8">
        <f t="shared" si="26"/>
        <v>2.8328267477203684E-2</v>
      </c>
      <c r="E80" s="8">
        <f t="shared" si="27"/>
        <v>0</v>
      </c>
      <c r="F80" s="8">
        <f t="shared" si="28"/>
        <v>0</v>
      </c>
      <c r="G80" s="2"/>
      <c r="H80" s="9">
        <f t="shared" si="29"/>
        <v>0.96229534704849085</v>
      </c>
      <c r="I80" s="9">
        <f t="shared" si="21"/>
        <v>3.7704652951509238E-2</v>
      </c>
      <c r="J80" s="9">
        <f t="shared" si="21"/>
        <v>0</v>
      </c>
      <c r="K80" s="9">
        <f t="shared" si="21"/>
        <v>0</v>
      </c>
      <c r="L80" s="13">
        <f t="shared" si="30"/>
        <v>0</v>
      </c>
      <c r="M80" s="9"/>
      <c r="N80" s="8">
        <f t="shared" si="31"/>
        <v>1458.4939295564602</v>
      </c>
      <c r="O80" s="9">
        <v>850</v>
      </c>
      <c r="P80" s="9"/>
      <c r="Q80" s="9">
        <f t="shared" si="22"/>
        <v>4.6279841128626174E-2</v>
      </c>
      <c r="R80" s="9">
        <f t="shared" si="23"/>
        <v>7.7540930590301854E-3</v>
      </c>
      <c r="S80" s="9"/>
      <c r="T80" s="9">
        <f t="shared" si="32"/>
        <v>0</v>
      </c>
      <c r="U80" s="9">
        <f t="shared" si="33"/>
        <v>1.7659167683191189E-9</v>
      </c>
      <c r="V80" s="9">
        <f t="shared" si="34"/>
        <v>0</v>
      </c>
      <c r="W80" s="9"/>
      <c r="X80" s="9">
        <f t="shared" si="35"/>
        <v>1458.4939295564602</v>
      </c>
      <c r="Y80" s="9">
        <f t="shared" si="37"/>
        <v>6.9892046572026174E-8</v>
      </c>
      <c r="Z80" s="9">
        <f t="shared" si="38"/>
        <v>0</v>
      </c>
      <c r="AA80" s="9"/>
      <c r="AB80" s="9">
        <f t="shared" si="36"/>
        <v>232.51352500175463</v>
      </c>
      <c r="AC80" s="9">
        <f t="shared" si="39"/>
        <v>43.478260868771848</v>
      </c>
      <c r="AD80" s="9">
        <f t="shared" si="40"/>
        <v>7.3652173913043457</v>
      </c>
      <c r="AE80" s="9">
        <f t="shared" si="41"/>
        <v>5.9031877212618227</v>
      </c>
      <c r="AF80" s="2"/>
      <c r="AG80" s="2"/>
      <c r="AH80" s="2"/>
      <c r="AI80" s="2"/>
      <c r="AM80" s="1"/>
      <c r="AN80" s="1"/>
      <c r="AO80" s="1"/>
    </row>
    <row r="81" spans="1:41">
      <c r="A81" s="8">
        <v>0.7</v>
      </c>
      <c r="B81" s="8">
        <f t="shared" si="24"/>
        <v>0.30000000000000004</v>
      </c>
      <c r="C81" s="8">
        <f t="shared" si="25"/>
        <v>0.72520920907973874</v>
      </c>
      <c r="D81" s="8">
        <f t="shared" si="26"/>
        <v>2.4680851063829834E-2</v>
      </c>
      <c r="E81" s="8">
        <f t="shared" si="27"/>
        <v>0</v>
      </c>
      <c r="F81" s="8">
        <f t="shared" si="28"/>
        <v>0</v>
      </c>
      <c r="G81" s="2"/>
      <c r="H81" s="9">
        <f t="shared" si="29"/>
        <v>0.9670873740357292</v>
      </c>
      <c r="I81" s="9">
        <f t="shared" si="21"/>
        <v>3.2912625964270838E-2</v>
      </c>
      <c r="J81" s="9">
        <f t="shared" si="21"/>
        <v>0</v>
      </c>
      <c r="K81" s="9">
        <f t="shared" si="21"/>
        <v>0</v>
      </c>
      <c r="L81" s="13">
        <f t="shared" si="30"/>
        <v>0</v>
      </c>
      <c r="M81" s="9"/>
      <c r="N81" s="8">
        <f t="shared" si="31"/>
        <v>1458.4939295564602</v>
      </c>
      <c r="O81" s="9">
        <v>850</v>
      </c>
      <c r="P81" s="9"/>
      <c r="Q81" s="9">
        <f t="shared" si="22"/>
        <v>4.6371368844082425E-2</v>
      </c>
      <c r="R81" s="9">
        <f t="shared" si="23"/>
        <v>7.6582525192854176E-3</v>
      </c>
      <c r="S81" s="9"/>
      <c r="T81" s="9">
        <f t="shared" si="32"/>
        <v>0</v>
      </c>
      <c r="U81" s="9">
        <f t="shared" si="33"/>
        <v>7.7019429393071707E-10</v>
      </c>
      <c r="V81" s="9">
        <f t="shared" si="34"/>
        <v>0</v>
      </c>
      <c r="W81" s="9"/>
      <c r="X81" s="9">
        <f t="shared" si="35"/>
        <v>1458.4939295564602</v>
      </c>
      <c r="Y81" s="9">
        <f t="shared" si="37"/>
        <v>3.1637590999971155E-8</v>
      </c>
      <c r="Z81" s="9">
        <f t="shared" si="38"/>
        <v>0</v>
      </c>
      <c r="AA81" s="9"/>
      <c r="AB81" s="9">
        <f t="shared" si="36"/>
        <v>229.19190321601528</v>
      </c>
      <c r="AC81" s="9">
        <f t="shared" si="39"/>
        <v>42.857142856812786</v>
      </c>
      <c r="AD81" s="9">
        <f t="shared" si="40"/>
        <v>7.259999999999998</v>
      </c>
      <c r="AE81" s="9">
        <f t="shared" si="41"/>
        <v>5.9031877213240769</v>
      </c>
      <c r="AF81" s="2"/>
      <c r="AG81" s="2"/>
      <c r="AH81" s="2"/>
      <c r="AI81" s="2"/>
      <c r="AM81" s="1"/>
      <c r="AN81" s="1"/>
      <c r="AO81" s="1"/>
    </row>
    <row r="82" spans="1:41">
      <c r="A82" s="8">
        <v>0.71</v>
      </c>
      <c r="B82" s="8">
        <f t="shared" si="24"/>
        <v>0.29000000000000004</v>
      </c>
      <c r="C82" s="8">
        <f t="shared" si="25"/>
        <v>0.72742648349516359</v>
      </c>
      <c r="D82" s="8">
        <f t="shared" si="26"/>
        <v>2.1033434650455984E-2</v>
      </c>
      <c r="E82" s="8">
        <f t="shared" si="27"/>
        <v>0</v>
      </c>
      <c r="F82" s="8">
        <f t="shared" si="28"/>
        <v>0</v>
      </c>
      <c r="G82" s="2"/>
      <c r="H82" s="9">
        <f t="shared" si="29"/>
        <v>0.9718977140384909</v>
      </c>
      <c r="I82" s="9">
        <f t="shared" si="21"/>
        <v>2.8102285961509221E-2</v>
      </c>
      <c r="J82" s="9">
        <f t="shared" si="21"/>
        <v>0</v>
      </c>
      <c r="K82" s="9">
        <f t="shared" si="21"/>
        <v>0</v>
      </c>
      <c r="L82" s="13">
        <f t="shared" si="30"/>
        <v>0</v>
      </c>
      <c r="M82" s="9"/>
      <c r="N82" s="8">
        <f t="shared" si="31"/>
        <v>1458.4939295564602</v>
      </c>
      <c r="O82" s="9">
        <v>850</v>
      </c>
      <c r="P82" s="9"/>
      <c r="Q82" s="9">
        <f t="shared" si="22"/>
        <v>4.6463246338135179E-2</v>
      </c>
      <c r="R82" s="9">
        <f t="shared" si="23"/>
        <v>7.5620457192301848E-3</v>
      </c>
      <c r="S82" s="9"/>
      <c r="T82" s="9">
        <f t="shared" si="32"/>
        <v>0</v>
      </c>
      <c r="U82" s="9">
        <f t="shared" si="33"/>
        <v>3.217117980656545E-10</v>
      </c>
      <c r="V82" s="9">
        <f t="shared" si="34"/>
        <v>0</v>
      </c>
      <c r="W82" s="9"/>
      <c r="X82" s="9">
        <f t="shared" si="35"/>
        <v>1458.4939295564602</v>
      </c>
      <c r="Y82" s="9">
        <f t="shared" si="37"/>
        <v>1.3776186674017524E-8</v>
      </c>
      <c r="Z82" s="9">
        <f t="shared" si="38"/>
        <v>0</v>
      </c>
      <c r="AA82" s="9"/>
      <c r="AB82" s="9">
        <f t="shared" si="36"/>
        <v>225.96384824114182</v>
      </c>
      <c r="AC82" s="9">
        <f t="shared" si="39"/>
        <v>42.253521126629174</v>
      </c>
      <c r="AD82" s="9">
        <f t="shared" si="40"/>
        <v>7.1577464788732375</v>
      </c>
      <c r="AE82" s="9">
        <f t="shared" si="41"/>
        <v>5.903187721351185</v>
      </c>
      <c r="AF82" s="2"/>
      <c r="AG82" s="2"/>
      <c r="AH82" s="2"/>
      <c r="AI82" s="2"/>
      <c r="AM82" s="1"/>
      <c r="AN82" s="1"/>
      <c r="AO82" s="1"/>
    </row>
    <row r="83" spans="1:41">
      <c r="A83" s="8">
        <v>0.72</v>
      </c>
      <c r="B83" s="8">
        <f t="shared" si="24"/>
        <v>0.28000000000000003</v>
      </c>
      <c r="C83" s="8">
        <f t="shared" si="25"/>
        <v>0.72964375791058844</v>
      </c>
      <c r="D83" s="8">
        <f t="shared" si="26"/>
        <v>1.7386018237082079E-2</v>
      </c>
      <c r="E83" s="8">
        <f t="shared" si="27"/>
        <v>0</v>
      </c>
      <c r="F83" s="8">
        <f t="shared" si="28"/>
        <v>0</v>
      </c>
      <c r="G83" s="2"/>
      <c r="H83" s="9">
        <f t="shared" si="29"/>
        <v>0.97672647223415998</v>
      </c>
      <c r="I83" s="9">
        <f t="shared" si="21"/>
        <v>2.3273527765840039E-2</v>
      </c>
      <c r="J83" s="9">
        <f t="shared" si="21"/>
        <v>0</v>
      </c>
      <c r="K83" s="9">
        <f t="shared" si="21"/>
        <v>0</v>
      </c>
      <c r="L83" s="13">
        <f t="shared" si="30"/>
        <v>0</v>
      </c>
      <c r="M83" s="9"/>
      <c r="N83" s="8">
        <f t="shared" si="31"/>
        <v>1458.4939295564602</v>
      </c>
      <c r="O83" s="9">
        <v>850</v>
      </c>
      <c r="P83" s="9"/>
      <c r="Q83" s="9">
        <f t="shared" si="22"/>
        <v>4.6555475619672458E-2</v>
      </c>
      <c r="R83" s="9">
        <f t="shared" si="23"/>
        <v>7.4654705553168004E-3</v>
      </c>
      <c r="S83" s="9"/>
      <c r="T83" s="9">
        <f t="shared" si="32"/>
        <v>0</v>
      </c>
      <c r="U83" s="9">
        <f t="shared" si="33"/>
        <v>1.280230859115664E-10</v>
      </c>
      <c r="V83" s="9">
        <f t="shared" si="34"/>
        <v>0</v>
      </c>
      <c r="W83" s="9"/>
      <c r="X83" s="9">
        <f t="shared" si="35"/>
        <v>1458.4939295564602</v>
      </c>
      <c r="Y83" s="9">
        <f t="shared" si="37"/>
        <v>5.7449957383801173E-9</v>
      </c>
      <c r="Z83" s="9">
        <f t="shared" si="38"/>
        <v>0</v>
      </c>
      <c r="AA83" s="9"/>
      <c r="AB83" s="9">
        <f t="shared" si="36"/>
        <v>222.82546146001485</v>
      </c>
      <c r="AC83" s="9">
        <f t="shared" si="39"/>
        <v>41.666666666616898</v>
      </c>
      <c r="AD83" s="9">
        <f t="shared" si="40"/>
        <v>7.0583333333333309</v>
      </c>
      <c r="AE83" s="9">
        <f t="shared" si="41"/>
        <v>5.9031877213624906</v>
      </c>
      <c r="AF83" s="2"/>
      <c r="AG83" s="2"/>
      <c r="AH83" s="2"/>
      <c r="AI83" s="2"/>
      <c r="AM83" s="1"/>
      <c r="AN83" s="1"/>
      <c r="AO83" s="1"/>
    </row>
    <row r="84" spans="1:41">
      <c r="A84" s="8">
        <v>0.73</v>
      </c>
      <c r="B84" s="8">
        <f t="shared" si="24"/>
        <v>0.27</v>
      </c>
      <c r="C84" s="8">
        <f t="shared" si="25"/>
        <v>0.73186103232601329</v>
      </c>
      <c r="D84" s="8">
        <f t="shared" si="26"/>
        <v>1.373860182370823E-2</v>
      </c>
      <c r="E84" s="8">
        <f t="shared" si="27"/>
        <v>0</v>
      </c>
      <c r="F84" s="8">
        <f t="shared" si="28"/>
        <v>0</v>
      </c>
      <c r="G84" s="2"/>
      <c r="H84" s="9">
        <f t="shared" si="29"/>
        <v>0.98157375460708796</v>
      </c>
      <c r="I84" s="9">
        <f t="shared" si="21"/>
        <v>1.8426245392912068E-2</v>
      </c>
      <c r="J84" s="9">
        <f t="shared" si="21"/>
        <v>0</v>
      </c>
      <c r="K84" s="9">
        <f t="shared" si="21"/>
        <v>0</v>
      </c>
      <c r="L84" s="13">
        <f t="shared" si="30"/>
        <v>0</v>
      </c>
      <c r="M84" s="9"/>
      <c r="N84" s="8">
        <f t="shared" si="31"/>
        <v>1458.4939295564602</v>
      </c>
      <c r="O84" s="9">
        <v>850</v>
      </c>
      <c r="P84" s="9"/>
      <c r="Q84" s="9">
        <f t="shared" si="22"/>
        <v>4.6648058712995384E-2</v>
      </c>
      <c r="R84" s="9">
        <f t="shared" si="23"/>
        <v>7.3685249078582413E-3</v>
      </c>
      <c r="S84" s="9"/>
      <c r="T84" s="9">
        <f t="shared" si="32"/>
        <v>0</v>
      </c>
      <c r="U84" s="9">
        <f t="shared" si="33"/>
        <v>4.8229069912901549E-11</v>
      </c>
      <c r="V84" s="9">
        <f t="shared" si="34"/>
        <v>0</v>
      </c>
      <c r="W84" s="9"/>
      <c r="X84" s="9">
        <f t="shared" si="35"/>
        <v>1458.4939295564602</v>
      </c>
      <c r="Y84" s="9">
        <f t="shared" si="37"/>
        <v>2.2824615178755158E-9</v>
      </c>
      <c r="Z84" s="9">
        <f t="shared" si="38"/>
        <v>0</v>
      </c>
      <c r="AA84" s="9"/>
      <c r="AB84" s="9">
        <f t="shared" si="36"/>
        <v>219.77305787837082</v>
      </c>
      <c r="AC84" s="9">
        <f t="shared" si="39"/>
        <v>41.095890410941081</v>
      </c>
      <c r="AD84" s="9">
        <f t="shared" si="40"/>
        <v>6.9616438356164361</v>
      </c>
      <c r="AE84" s="9">
        <f t="shared" si="41"/>
        <v>5.9031877213669812</v>
      </c>
      <c r="AF84" s="2"/>
      <c r="AG84" s="2"/>
      <c r="AH84" s="2"/>
      <c r="AI84" s="2"/>
      <c r="AM84" s="1"/>
      <c r="AN84" s="1"/>
      <c r="AO84" s="1"/>
    </row>
    <row r="85" spans="1:41">
      <c r="A85" s="8">
        <v>0.74</v>
      </c>
      <c r="B85" s="8">
        <f t="shared" si="24"/>
        <v>0.26</v>
      </c>
      <c r="C85" s="8">
        <f t="shared" si="25"/>
        <v>0.73407830674143815</v>
      </c>
      <c r="D85" s="8">
        <f t="shared" si="26"/>
        <v>1.009118541033438E-2</v>
      </c>
      <c r="E85" s="8">
        <f t="shared" si="27"/>
        <v>0</v>
      </c>
      <c r="F85" s="8">
        <f t="shared" si="28"/>
        <v>0</v>
      </c>
      <c r="G85" s="2"/>
      <c r="H85" s="9">
        <f t="shared" si="29"/>
        <v>0.98643966795634741</v>
      </c>
      <c r="I85" s="9">
        <f t="shared" si="21"/>
        <v>1.3560332043652623E-2</v>
      </c>
      <c r="J85" s="9">
        <f t="shared" si="21"/>
        <v>0</v>
      </c>
      <c r="K85" s="9">
        <f t="shared" si="21"/>
        <v>0</v>
      </c>
      <c r="L85" s="13">
        <f t="shared" si="30"/>
        <v>0</v>
      </c>
      <c r="M85" s="9"/>
      <c r="N85" s="8">
        <f t="shared" si="31"/>
        <v>1458.4939295564602</v>
      </c>
      <c r="O85" s="9">
        <v>850</v>
      </c>
      <c r="P85" s="9"/>
      <c r="Q85" s="9">
        <f t="shared" si="22"/>
        <v>4.6740997657966236E-2</v>
      </c>
      <c r="R85" s="9">
        <f t="shared" si="23"/>
        <v>7.2712066408730522E-3</v>
      </c>
      <c r="S85" s="9"/>
      <c r="T85" s="9">
        <f t="shared" si="32"/>
        <v>0</v>
      </c>
      <c r="U85" s="9">
        <f t="shared" si="33"/>
        <v>1.7066730438677665E-11</v>
      </c>
      <c r="V85" s="9">
        <f t="shared" si="34"/>
        <v>0</v>
      </c>
      <c r="W85" s="9"/>
      <c r="X85" s="9">
        <f t="shared" si="35"/>
        <v>1458.4939295564602</v>
      </c>
      <c r="Y85" s="9">
        <f t="shared" si="37"/>
        <v>8.5844989624272174E-10</v>
      </c>
      <c r="Z85" s="9">
        <f t="shared" si="38"/>
        <v>0</v>
      </c>
      <c r="AA85" s="9"/>
      <c r="AB85" s="9">
        <f t="shared" si="36"/>
        <v>216.80315169082527</v>
      </c>
      <c r="AC85" s="9">
        <f t="shared" si="39"/>
        <v>40.540540540534558</v>
      </c>
      <c r="AD85" s="9">
        <f t="shared" si="40"/>
        <v>6.8675675675675647</v>
      </c>
      <c r="AE85" s="9">
        <f t="shared" si="41"/>
        <v>5.9031877213686705</v>
      </c>
      <c r="AF85" s="2"/>
      <c r="AG85" s="2"/>
      <c r="AH85" s="2"/>
      <c r="AI85" s="2"/>
      <c r="AM85" s="1"/>
      <c r="AN85" s="1"/>
      <c r="AO85" s="1"/>
    </row>
    <row r="86" spans="1:41">
      <c r="A86" s="8">
        <v>0.75</v>
      </c>
      <c r="B86" s="8">
        <f t="shared" si="24"/>
        <v>0.25</v>
      </c>
      <c r="C86" s="8">
        <f t="shared" si="25"/>
        <v>0.736295581156863</v>
      </c>
      <c r="D86" s="8">
        <f t="shared" si="26"/>
        <v>6.4437689969605305E-3</v>
      </c>
      <c r="E86" s="8">
        <f t="shared" si="27"/>
        <v>0</v>
      </c>
      <c r="F86" s="8">
        <f t="shared" si="28"/>
        <v>0</v>
      </c>
      <c r="G86" s="2"/>
      <c r="H86" s="9">
        <f t="shared" si="29"/>
        <v>0.99132431990357583</v>
      </c>
      <c r="I86" s="9">
        <f t="shared" si="21"/>
        <v>8.6756800964241446E-3</v>
      </c>
      <c r="J86" s="9">
        <f t="shared" si="21"/>
        <v>0</v>
      </c>
      <c r="K86" s="9">
        <f t="shared" si="21"/>
        <v>0</v>
      </c>
      <c r="L86" s="13">
        <f t="shared" si="30"/>
        <v>0</v>
      </c>
      <c r="M86" s="9"/>
      <c r="N86" s="8">
        <f t="shared" si="31"/>
        <v>1458.4939295564602</v>
      </c>
      <c r="O86" s="9">
        <v>850</v>
      </c>
      <c r="P86" s="9"/>
      <c r="Q86" s="9">
        <f t="shared" si="22"/>
        <v>4.6834294510158296E-2</v>
      </c>
      <c r="R86" s="9">
        <f t="shared" si="23"/>
        <v>7.173513601928483E-3</v>
      </c>
      <c r="S86" s="9"/>
      <c r="T86" s="9">
        <f t="shared" si="32"/>
        <v>0</v>
      </c>
      <c r="U86" s="9">
        <f t="shared" si="33"/>
        <v>5.6181450894769098E-12</v>
      </c>
      <c r="V86" s="9">
        <f t="shared" si="34"/>
        <v>0</v>
      </c>
      <c r="W86" s="9"/>
      <c r="X86" s="9">
        <f>N86</f>
        <v>1458.4939295564602</v>
      </c>
      <c r="Y86" s="9">
        <f t="shared" si="37"/>
        <v>3.0328136416869625E-10</v>
      </c>
      <c r="Z86" s="9">
        <f t="shared" si="38"/>
        <v>0</v>
      </c>
      <c r="AA86" s="9"/>
      <c r="AB86" s="9">
        <f t="shared" si="36"/>
        <v>213.91244300161426</v>
      </c>
      <c r="AC86" s="9">
        <f t="shared" si="39"/>
        <v>39.999999999998145</v>
      </c>
      <c r="AD86" s="9">
        <f t="shared" si="40"/>
        <v>6.7759999999999971</v>
      </c>
      <c r="AE86" s="9">
        <f t="shared" si="41"/>
        <v>5.9031877213692683</v>
      </c>
      <c r="AF86" s="2"/>
      <c r="AG86" s="2"/>
      <c r="AH86" s="2"/>
      <c r="AI86" s="2"/>
      <c r="AM86" s="1"/>
      <c r="AN86" s="1"/>
      <c r="AO86" s="1"/>
    </row>
    <row r="87" spans="1:41">
      <c r="A87" s="8">
        <v>0.76</v>
      </c>
      <c r="B87" s="8">
        <f t="shared" si="24"/>
        <v>0.24</v>
      </c>
      <c r="C87" s="8">
        <f t="shared" si="25"/>
        <v>0.73851285557228774</v>
      </c>
      <c r="D87" s="8">
        <f t="shared" si="26"/>
        <v>2.7963525835866809E-3</v>
      </c>
      <c r="E87" s="8">
        <f t="shared" si="27"/>
        <v>0</v>
      </c>
      <c r="F87" s="8">
        <f t="shared" si="28"/>
        <v>0</v>
      </c>
      <c r="G87" s="2"/>
      <c r="H87" s="9">
        <f t="shared" si="29"/>
        <v>0.99622781890091039</v>
      </c>
      <c r="I87" s="9">
        <f t="shared" si="21"/>
        <v>3.7721810990896183E-3</v>
      </c>
      <c r="J87" s="9">
        <f t="shared" si="21"/>
        <v>0</v>
      </c>
      <c r="K87" s="9">
        <f t="shared" si="21"/>
        <v>0</v>
      </c>
      <c r="L87" s="13">
        <f t="shared" si="30"/>
        <v>0</v>
      </c>
      <c r="M87" s="9"/>
      <c r="N87" s="8">
        <f t="shared" si="31"/>
        <v>1458.4939295564602</v>
      </c>
      <c r="O87" s="9">
        <v>850</v>
      </c>
      <c r="P87" s="9"/>
      <c r="Q87" s="9">
        <f t="shared" si="22"/>
        <v>4.6927951341007391E-2</v>
      </c>
      <c r="R87" s="9">
        <f t="shared" si="23"/>
        <v>7.0754436219817932E-3</v>
      </c>
      <c r="S87" s="9"/>
      <c r="T87" s="9">
        <f t="shared" si="32"/>
        <v>0</v>
      </c>
      <c r="U87" s="9">
        <f t="shared" si="33"/>
        <v>1.6992064037711735E-12</v>
      </c>
      <c r="V87" s="9">
        <f t="shared" si="34"/>
        <v>0</v>
      </c>
      <c r="W87" s="9"/>
      <c r="X87" s="9">
        <f t="shared" si="35"/>
        <v>1458.4939295564602</v>
      </c>
      <c r="Y87" s="9">
        <f t="shared" si="37"/>
        <v>9.9672673546414499E-11</v>
      </c>
      <c r="Z87" s="9">
        <f t="shared" si="38"/>
        <v>0</v>
      </c>
      <c r="AA87" s="9"/>
      <c r="AB87" s="9">
        <f t="shared" si="36"/>
        <v>211.09780559369827</v>
      </c>
      <c r="AC87" s="9">
        <f t="shared" si="39"/>
        <v>39.473684210525796</v>
      </c>
      <c r="AD87" s="9">
        <f t="shared" si="40"/>
        <v>6.686842105263155</v>
      </c>
      <c r="AE87" s="9">
        <f t="shared" si="41"/>
        <v>5.9031877213694646</v>
      </c>
      <c r="AF87" s="2"/>
      <c r="AG87" s="2"/>
      <c r="AH87" s="2"/>
      <c r="AI87" s="2"/>
      <c r="AM87" s="1"/>
      <c r="AN87" s="1"/>
      <c r="AO87" s="1"/>
    </row>
    <row r="88" spans="1:41">
      <c r="A88" s="8">
        <v>0.77</v>
      </c>
      <c r="B88" s="8">
        <f t="shared" si="24"/>
        <v>0.22999999999999998</v>
      </c>
      <c r="C88" s="8">
        <f t="shared" si="25"/>
        <v>0.74073012998771259</v>
      </c>
      <c r="D88" s="8">
        <f t="shared" si="26"/>
        <v>0</v>
      </c>
      <c r="E88" s="8">
        <f t="shared" si="27"/>
        <v>0</v>
      </c>
      <c r="F88" s="8">
        <f t="shared" si="28"/>
        <v>0</v>
      </c>
      <c r="G88" s="2"/>
      <c r="H88" s="9">
        <f t="shared" si="29"/>
        <v>1</v>
      </c>
      <c r="I88" s="9">
        <f t="shared" si="21"/>
        <v>0</v>
      </c>
      <c r="J88" s="9">
        <f t="shared" si="21"/>
        <v>0</v>
      </c>
      <c r="K88" s="9">
        <f t="shared" si="21"/>
        <v>0</v>
      </c>
      <c r="L88" s="13">
        <f t="shared" si="30"/>
        <v>0</v>
      </c>
      <c r="M88" s="9"/>
      <c r="N88" s="8">
        <f t="shared" si="31"/>
        <v>1458.4939295564602</v>
      </c>
      <c r="O88" s="9">
        <v>850</v>
      </c>
      <c r="P88" s="9"/>
      <c r="Q88" s="9">
        <f t="shared" si="22"/>
        <v>4.7E-2</v>
      </c>
      <c r="R88" s="9">
        <f t="shared" si="23"/>
        <v>7.0000000000000001E-3</v>
      </c>
      <c r="S88" s="9"/>
      <c r="T88" s="9">
        <f t="shared" si="32"/>
        <v>0</v>
      </c>
      <c r="U88" s="9">
        <f t="shared" si="33"/>
        <v>4.6454301490978723E-13</v>
      </c>
      <c r="V88" s="9">
        <f t="shared" si="34"/>
        <v>0</v>
      </c>
      <c r="W88" s="9"/>
      <c r="X88" s="9">
        <f t="shared" si="35"/>
        <v>1458.4939295564602</v>
      </c>
      <c r="Y88" s="9">
        <f t="shared" si="37"/>
        <v>3.0096464347583031E-11</v>
      </c>
      <c r="Z88" s="9">
        <f t="shared" si="38"/>
        <v>0</v>
      </c>
      <c r="AA88" s="9"/>
      <c r="AB88" s="9">
        <f t="shared" si="36"/>
        <v>208.35627565092298</v>
      </c>
      <c r="AC88" s="9">
        <f t="shared" si="39"/>
        <v>38.961038961038838</v>
      </c>
      <c r="AD88" s="9">
        <f t="shared" si="40"/>
        <v>6.599999999999997</v>
      </c>
      <c r="AE88" s="9">
        <f t="shared" si="41"/>
        <v>5.9031877213695232</v>
      </c>
      <c r="AF88" s="2"/>
      <c r="AG88" s="2"/>
      <c r="AH88" s="2"/>
      <c r="AI88" s="2"/>
      <c r="AM88" s="1"/>
      <c r="AN88" s="1"/>
      <c r="AO88" s="1"/>
    </row>
    <row r="89" spans="1:41">
      <c r="A89" s="8">
        <v>0.78</v>
      </c>
      <c r="B89" s="8">
        <f t="shared" si="24"/>
        <v>0.21999999999999997</v>
      </c>
      <c r="C89" s="8">
        <f t="shared" si="25"/>
        <v>0.74294740440313745</v>
      </c>
      <c r="D89" s="8">
        <f t="shared" si="26"/>
        <v>0</v>
      </c>
      <c r="E89" s="8">
        <f t="shared" si="27"/>
        <v>0</v>
      </c>
      <c r="F89" s="8">
        <f t="shared" si="28"/>
        <v>0</v>
      </c>
      <c r="G89" s="2"/>
      <c r="H89" s="9">
        <f t="shared" si="29"/>
        <v>1</v>
      </c>
      <c r="I89" s="9">
        <f t="shared" si="21"/>
        <v>0</v>
      </c>
      <c r="J89" s="9">
        <f t="shared" si="21"/>
        <v>0</v>
      </c>
      <c r="K89" s="9">
        <f t="shared" si="21"/>
        <v>0</v>
      </c>
      <c r="L89" s="13">
        <f t="shared" si="30"/>
        <v>0</v>
      </c>
      <c r="M89" s="9"/>
      <c r="N89" s="8">
        <f t="shared" si="31"/>
        <v>1458.4939295564602</v>
      </c>
      <c r="O89" s="9">
        <v>850</v>
      </c>
      <c r="P89" s="9"/>
      <c r="Q89" s="9">
        <f t="shared" si="22"/>
        <v>4.7E-2</v>
      </c>
      <c r="R89" s="9">
        <f t="shared" si="23"/>
        <v>7.0000000000000001E-3</v>
      </c>
      <c r="S89" s="9"/>
      <c r="T89" s="9">
        <f t="shared" si="32"/>
        <v>0</v>
      </c>
      <c r="U89" s="9">
        <f t="shared" si="33"/>
        <v>1.1212965573047991E-13</v>
      </c>
      <c r="V89" s="9">
        <f t="shared" si="34"/>
        <v>0</v>
      </c>
      <c r="W89" s="9"/>
      <c r="X89" s="9">
        <f t="shared" si="35"/>
        <v>1458.4939295564602</v>
      </c>
      <c r="Y89" s="9">
        <f t="shared" si="37"/>
        <v>8.2176369168545396E-12</v>
      </c>
      <c r="Z89" s="9">
        <f t="shared" si="38"/>
        <v>0</v>
      </c>
      <c r="AA89" s="9"/>
      <c r="AB89" s="9">
        <f t="shared" si="36"/>
        <v>205.685041347706</v>
      </c>
      <c r="AC89" s="9">
        <f t="shared" si="39"/>
        <v>38.461538461538446</v>
      </c>
      <c r="AD89" s="9">
        <f t="shared" si="40"/>
        <v>6.5153846153846127</v>
      </c>
      <c r="AE89" s="9">
        <f t="shared" si="41"/>
        <v>5.9031877213695392</v>
      </c>
      <c r="AF89" s="2"/>
      <c r="AG89" s="2"/>
      <c r="AH89" s="2"/>
      <c r="AI89" s="2"/>
      <c r="AM89" s="1"/>
      <c r="AN89" s="1"/>
      <c r="AO89" s="1"/>
    </row>
    <row r="90" spans="1:41">
      <c r="A90" s="8">
        <v>0.79</v>
      </c>
      <c r="B90" s="8">
        <f t="shared" si="24"/>
        <v>0.20999999999999996</v>
      </c>
      <c r="C90" s="8">
        <f t="shared" si="25"/>
        <v>0.7451646788185623</v>
      </c>
      <c r="D90" s="8">
        <f t="shared" si="26"/>
        <v>0</v>
      </c>
      <c r="E90" s="8">
        <f t="shared" si="27"/>
        <v>0</v>
      </c>
      <c r="F90" s="8">
        <f t="shared" si="28"/>
        <v>0</v>
      </c>
      <c r="G90" s="2"/>
      <c r="H90" s="9">
        <f t="shared" si="29"/>
        <v>1</v>
      </c>
      <c r="I90" s="9">
        <f t="shared" si="21"/>
        <v>0</v>
      </c>
      <c r="J90" s="9">
        <f t="shared" si="21"/>
        <v>0</v>
      </c>
      <c r="K90" s="9">
        <f t="shared" si="21"/>
        <v>0</v>
      </c>
      <c r="L90" s="13">
        <f t="shared" si="30"/>
        <v>0</v>
      </c>
      <c r="M90" s="9"/>
      <c r="N90" s="8">
        <f t="shared" si="31"/>
        <v>1458.4939295564602</v>
      </c>
      <c r="O90" s="9">
        <v>850</v>
      </c>
      <c r="P90" s="9"/>
      <c r="Q90" s="9">
        <f t="shared" si="22"/>
        <v>4.7E-2</v>
      </c>
      <c r="R90" s="9">
        <f t="shared" si="23"/>
        <v>7.0000000000000001E-3</v>
      </c>
      <c r="S90" s="9"/>
      <c r="T90" s="9">
        <f t="shared" si="32"/>
        <v>0</v>
      </c>
      <c r="U90" s="9">
        <f t="shared" si="33"/>
        <v>2.3014759895958027E-14</v>
      </c>
      <c r="V90" s="9">
        <f t="shared" si="34"/>
        <v>0</v>
      </c>
      <c r="W90" s="9"/>
      <c r="X90" s="9">
        <f t="shared" si="35"/>
        <v>1458.4939295564602</v>
      </c>
      <c r="Y90" s="9">
        <f t="shared" si="37"/>
        <v>1.9835424682554375E-12</v>
      </c>
      <c r="Z90" s="9">
        <f t="shared" si="38"/>
        <v>0</v>
      </c>
      <c r="AA90" s="9"/>
      <c r="AB90" s="9">
        <f t="shared" si="36"/>
        <v>203.08143322938062</v>
      </c>
      <c r="AC90" s="9">
        <f t="shared" si="39"/>
        <v>37.974683544303808</v>
      </c>
      <c r="AD90" s="9">
        <f t="shared" si="40"/>
        <v>6.4329113924050603</v>
      </c>
      <c r="AE90" s="9">
        <f t="shared" si="41"/>
        <v>5.9031877213695436</v>
      </c>
      <c r="AF90" s="2"/>
      <c r="AG90" s="2"/>
      <c r="AH90" s="2"/>
      <c r="AI90" s="2"/>
      <c r="AM90" s="1"/>
      <c r="AN90" s="1"/>
      <c r="AO90" s="1"/>
    </row>
    <row r="91" spans="1:41">
      <c r="A91" s="8">
        <v>0.8</v>
      </c>
      <c r="B91" s="8">
        <f t="shared" si="24"/>
        <v>0.19999999999999996</v>
      </c>
      <c r="C91" s="8">
        <f t="shared" si="25"/>
        <v>0.74738195323398715</v>
      </c>
      <c r="D91" s="8">
        <f t="shared" si="26"/>
        <v>0</v>
      </c>
      <c r="E91" s="8">
        <f t="shared" si="27"/>
        <v>0</v>
      </c>
      <c r="F91" s="8">
        <f t="shared" si="28"/>
        <v>0</v>
      </c>
      <c r="G91" s="2"/>
      <c r="H91" s="9">
        <f t="shared" si="29"/>
        <v>1</v>
      </c>
      <c r="I91" s="9">
        <f t="shared" ref="I91:K110" si="42">D91/SUM($C91:$F91)*(1-$L91)</f>
        <v>0</v>
      </c>
      <c r="J91" s="9">
        <f t="shared" si="42"/>
        <v>0</v>
      </c>
      <c r="K91" s="9">
        <f t="shared" si="42"/>
        <v>0</v>
      </c>
      <c r="L91" s="13">
        <f t="shared" si="30"/>
        <v>0</v>
      </c>
      <c r="M91" s="9"/>
      <c r="N91" s="8">
        <f t="shared" si="31"/>
        <v>1458.4939295564602</v>
      </c>
      <c r="O91" s="9">
        <v>850</v>
      </c>
      <c r="P91" s="9"/>
      <c r="Q91" s="9">
        <f t="shared" si="22"/>
        <v>4.7E-2</v>
      </c>
      <c r="R91" s="9">
        <f t="shared" si="23"/>
        <v>7.0000000000000001E-3</v>
      </c>
      <c r="S91" s="9"/>
      <c r="T91" s="9">
        <f t="shared" si="32"/>
        <v>0</v>
      </c>
      <c r="U91" s="44">
        <f t="shared" si="33"/>
        <v>3.809262355678935E-15</v>
      </c>
      <c r="V91" s="44">
        <f t="shared" si="34"/>
        <v>0</v>
      </c>
      <c r="W91" s="44"/>
      <c r="X91" s="44">
        <f t="shared" si="35"/>
        <v>1458.4939295564602</v>
      </c>
      <c r="Y91" s="44">
        <f t="shared" si="37"/>
        <v>4.0712471070153944E-13</v>
      </c>
      <c r="Z91" s="44">
        <f t="shared" si="38"/>
        <v>0</v>
      </c>
      <c r="AA91" s="9"/>
      <c r="AB91" s="9">
        <f t="shared" si="36"/>
        <v>200.54291531401336</v>
      </c>
      <c r="AC91" s="9">
        <f t="shared" si="39"/>
        <v>37.500000000000014</v>
      </c>
      <c r="AD91" s="9">
        <f t="shared" si="40"/>
        <v>6.3524999999999974</v>
      </c>
      <c r="AE91" s="9">
        <f t="shared" si="41"/>
        <v>5.9031877213695445</v>
      </c>
      <c r="AF91" s="2"/>
      <c r="AG91" s="2"/>
      <c r="AH91" s="2"/>
      <c r="AI91" s="2"/>
      <c r="AM91" s="1"/>
      <c r="AN91" s="1"/>
      <c r="AO91" s="1"/>
    </row>
    <row r="92" spans="1:41">
      <c r="A92" s="8">
        <v>0.81</v>
      </c>
      <c r="B92" s="8">
        <f t="shared" si="24"/>
        <v>0.18999999999999995</v>
      </c>
      <c r="C92" s="8">
        <f t="shared" si="25"/>
        <v>0.749599227649412</v>
      </c>
      <c r="D92" s="8">
        <f t="shared" si="26"/>
        <v>0</v>
      </c>
      <c r="E92" s="8">
        <f t="shared" si="27"/>
        <v>0</v>
      </c>
      <c r="F92" s="8">
        <f t="shared" si="28"/>
        <v>0</v>
      </c>
      <c r="G92" s="2"/>
      <c r="H92" s="9">
        <f t="shared" si="29"/>
        <v>1</v>
      </c>
      <c r="I92" s="9">
        <f t="shared" si="42"/>
        <v>0</v>
      </c>
      <c r="J92" s="9">
        <f t="shared" si="42"/>
        <v>0</v>
      </c>
      <c r="K92" s="9">
        <f t="shared" si="42"/>
        <v>0</v>
      </c>
      <c r="L92" s="13">
        <f t="shared" si="30"/>
        <v>0</v>
      </c>
      <c r="M92" s="9"/>
      <c r="N92" s="8">
        <f t="shared" si="31"/>
        <v>1458.4939295564602</v>
      </c>
      <c r="O92" s="9">
        <v>850</v>
      </c>
      <c r="P92" s="9"/>
      <c r="Q92" s="9">
        <f t="shared" si="22"/>
        <v>4.7E-2</v>
      </c>
      <c r="R92" s="9">
        <f t="shared" si="23"/>
        <v>7.0000000000000001E-3</v>
      </c>
      <c r="S92" s="9"/>
      <c r="T92" s="9">
        <f t="shared" si="32"/>
        <v>0</v>
      </c>
      <c r="U92" s="44">
        <f t="shared" si="33"/>
        <v>4.6318178857212798E-16</v>
      </c>
      <c r="V92" s="44">
        <f t="shared" si="34"/>
        <v>0</v>
      </c>
      <c r="W92" s="44"/>
      <c r="X92" s="44">
        <f t="shared" si="35"/>
        <v>1458.4939295564602</v>
      </c>
      <c r="Y92" s="44">
        <f t="shared" si="37"/>
        <v>6.7384793130708194E-14</v>
      </c>
      <c r="Z92" s="44">
        <f t="shared" si="38"/>
        <v>0</v>
      </c>
      <c r="AA92" s="9"/>
      <c r="AB92" s="9">
        <f t="shared" si="36"/>
        <v>198.06707685334652</v>
      </c>
      <c r="AC92" s="9">
        <f t="shared" si="39"/>
        <v>37.037037037037052</v>
      </c>
      <c r="AD92" s="9">
        <f t="shared" si="40"/>
        <v>6.274074074074071</v>
      </c>
      <c r="AE92" s="9">
        <f t="shared" si="41"/>
        <v>5.9031877213695445</v>
      </c>
      <c r="AF92" s="2"/>
      <c r="AG92" s="2"/>
      <c r="AH92" s="2"/>
      <c r="AI92" s="2"/>
      <c r="AM92" s="1"/>
      <c r="AN92" s="1"/>
      <c r="AO92" s="1"/>
    </row>
    <row r="93" spans="1:41">
      <c r="A93" s="8">
        <v>0.82</v>
      </c>
      <c r="B93" s="8">
        <f t="shared" si="24"/>
        <v>0.18000000000000005</v>
      </c>
      <c r="C93" s="8">
        <f t="shared" si="25"/>
        <v>0.75181650206483686</v>
      </c>
      <c r="D93" s="8">
        <f t="shared" si="26"/>
        <v>0</v>
      </c>
      <c r="E93" s="8">
        <f t="shared" si="27"/>
        <v>0</v>
      </c>
      <c r="F93" s="8">
        <f t="shared" si="28"/>
        <v>0</v>
      </c>
      <c r="G93" s="2"/>
      <c r="H93" s="9">
        <f t="shared" si="29"/>
        <v>1</v>
      </c>
      <c r="I93" s="9">
        <f t="shared" si="42"/>
        <v>0</v>
      </c>
      <c r="J93" s="9">
        <f t="shared" si="42"/>
        <v>0</v>
      </c>
      <c r="K93" s="9">
        <f t="shared" si="42"/>
        <v>0</v>
      </c>
      <c r="L93" s="13">
        <f t="shared" si="30"/>
        <v>0</v>
      </c>
      <c r="M93" s="9"/>
      <c r="N93" s="8">
        <f t="shared" si="31"/>
        <v>1458.4939295564602</v>
      </c>
      <c r="O93" s="9">
        <v>850</v>
      </c>
      <c r="P93" s="9"/>
      <c r="Q93" s="9">
        <f t="shared" si="22"/>
        <v>4.7E-2</v>
      </c>
      <c r="R93" s="9">
        <f t="shared" si="23"/>
        <v>7.0000000000000001E-3</v>
      </c>
      <c r="S93" s="9"/>
      <c r="T93" s="9">
        <f t="shared" si="32"/>
        <v>0</v>
      </c>
      <c r="U93" s="44">
        <f t="shared" si="33"/>
        <v>3.371648788208942E-17</v>
      </c>
      <c r="V93" s="44">
        <f t="shared" si="34"/>
        <v>0</v>
      </c>
      <c r="W93" s="44"/>
      <c r="X93" s="44">
        <f t="shared" si="35"/>
        <v>1458.4939295564602</v>
      </c>
      <c r="Y93" s="44">
        <f t="shared" si="37"/>
        <v>8.1935572009929024E-15</v>
      </c>
      <c r="Z93" s="44">
        <f t="shared" si="38"/>
        <v>0</v>
      </c>
      <c r="AA93" s="9"/>
      <c r="AB93" s="9">
        <f t="shared" si="36"/>
        <v>195.65162469659842</v>
      </c>
      <c r="AC93" s="9">
        <f t="shared" si="39"/>
        <v>36.585365853658558</v>
      </c>
      <c r="AD93" s="9">
        <f t="shared" si="40"/>
        <v>6.1975609756097541</v>
      </c>
      <c r="AE93" s="9">
        <f t="shared" si="41"/>
        <v>5.9031877213695454</v>
      </c>
      <c r="AF93" s="2"/>
      <c r="AG93" s="2"/>
      <c r="AH93" s="2"/>
      <c r="AI93" s="2"/>
      <c r="AM93" s="1"/>
      <c r="AN93" s="1"/>
      <c r="AO93" s="1"/>
    </row>
    <row r="94" spans="1:41">
      <c r="A94" s="8">
        <v>0.83</v>
      </c>
      <c r="B94" s="8">
        <f t="shared" si="24"/>
        <v>0.17000000000000004</v>
      </c>
      <c r="C94" s="8">
        <f t="shared" si="25"/>
        <v>0.7540337764802616</v>
      </c>
      <c r="D94" s="8">
        <f t="shared" si="26"/>
        <v>0</v>
      </c>
      <c r="E94" s="8">
        <f t="shared" si="27"/>
        <v>0</v>
      </c>
      <c r="F94" s="8">
        <f t="shared" si="28"/>
        <v>0</v>
      </c>
      <c r="G94" s="2"/>
      <c r="H94" s="9">
        <f t="shared" si="29"/>
        <v>1</v>
      </c>
      <c r="I94" s="9">
        <f t="shared" si="42"/>
        <v>0</v>
      </c>
      <c r="J94" s="9">
        <f t="shared" si="42"/>
        <v>0</v>
      </c>
      <c r="K94" s="9">
        <f t="shared" si="42"/>
        <v>0</v>
      </c>
      <c r="L94" s="13">
        <f t="shared" si="30"/>
        <v>0</v>
      </c>
      <c r="M94" s="9"/>
      <c r="N94" s="8">
        <f t="shared" si="31"/>
        <v>1458.4939295564602</v>
      </c>
      <c r="O94" s="9">
        <v>850</v>
      </c>
      <c r="P94" s="9"/>
      <c r="Q94" s="9">
        <f t="shared" si="22"/>
        <v>4.7E-2</v>
      </c>
      <c r="R94" s="9">
        <f t="shared" si="23"/>
        <v>7.0000000000000001E-3</v>
      </c>
      <c r="S94" s="9"/>
      <c r="T94" s="9">
        <f t="shared" si="32"/>
        <v>0</v>
      </c>
      <c r="U94" s="44">
        <f t="shared" si="33"/>
        <v>6.1538089869183011E-19</v>
      </c>
      <c r="V94" s="44">
        <f t="shared" si="34"/>
        <v>0</v>
      </c>
      <c r="W94" s="44"/>
      <c r="X94" s="44">
        <f t="shared" si="35"/>
        <v>1458.4939295564602</v>
      </c>
      <c r="Y94" s="44">
        <f t="shared" si="37"/>
        <v>5.9643530659984812E-16</v>
      </c>
      <c r="Z94" s="44">
        <f t="shared" si="38"/>
        <v>0</v>
      </c>
      <c r="AA94" s="9"/>
      <c r="AB94" s="9">
        <f t="shared" si="36"/>
        <v>193.29437620627795</v>
      </c>
      <c r="AC94" s="9">
        <f t="shared" si="39"/>
        <v>36.144578313253035</v>
      </c>
      <c r="AD94" s="9">
        <f t="shared" si="40"/>
        <v>6.122891566265058</v>
      </c>
      <c r="AE94" s="9">
        <f t="shared" si="41"/>
        <v>5.9031877213695454</v>
      </c>
      <c r="AF94" s="2"/>
      <c r="AG94" s="2"/>
      <c r="AH94" s="2"/>
      <c r="AI94" s="2"/>
      <c r="AM94" s="1"/>
      <c r="AN94" s="1"/>
      <c r="AO94" s="1"/>
    </row>
    <row r="95" spans="1:41">
      <c r="A95" s="8">
        <v>0.84</v>
      </c>
      <c r="B95" s="8">
        <f t="shared" si="24"/>
        <v>0.16000000000000003</v>
      </c>
      <c r="C95" s="8">
        <f t="shared" si="25"/>
        <v>0.75625105089568656</v>
      </c>
      <c r="D95" s="8">
        <f t="shared" si="26"/>
        <v>0</v>
      </c>
      <c r="E95" s="8">
        <f t="shared" si="27"/>
        <v>0</v>
      </c>
      <c r="F95" s="8">
        <f t="shared" si="28"/>
        <v>0</v>
      </c>
      <c r="G95" s="2"/>
      <c r="H95" s="9">
        <f t="shared" si="29"/>
        <v>1</v>
      </c>
      <c r="I95" s="9">
        <f t="shared" si="42"/>
        <v>0</v>
      </c>
      <c r="J95" s="9">
        <f t="shared" si="42"/>
        <v>0</v>
      </c>
      <c r="K95" s="9">
        <f t="shared" si="42"/>
        <v>0</v>
      </c>
      <c r="L95" s="13">
        <f t="shared" si="30"/>
        <v>0</v>
      </c>
      <c r="M95" s="9"/>
      <c r="N95" s="8">
        <f t="shared" si="31"/>
        <v>1458.4939295564602</v>
      </c>
      <c r="O95" s="9">
        <v>850</v>
      </c>
      <c r="P95" s="9"/>
      <c r="Q95" s="9">
        <f t="shared" si="22"/>
        <v>4.7E-2</v>
      </c>
      <c r="R95" s="9">
        <f t="shared" si="23"/>
        <v>7.0000000000000001E-3</v>
      </c>
      <c r="S95" s="9"/>
      <c r="T95" s="9">
        <f t="shared" si="32"/>
        <v>0</v>
      </c>
      <c r="U95" s="44">
        <f t="shared" si="33"/>
        <v>-2.6527619449843774E-20</v>
      </c>
      <c r="V95" s="44">
        <f t="shared" si="34"/>
        <v>0</v>
      </c>
      <c r="W95" s="44"/>
      <c r="X95" s="44">
        <f t="shared" si="35"/>
        <v>1458.4939295564602</v>
      </c>
      <c r="Y95" s="44">
        <f t="shared" si="37"/>
        <v>1.0885917188958605E-17</v>
      </c>
      <c r="Z95" s="44">
        <f t="shared" si="38"/>
        <v>0</v>
      </c>
      <c r="AA95" s="9"/>
      <c r="AB95" s="9">
        <f t="shared" si="36"/>
        <v>190.99325268001274</v>
      </c>
      <c r="AC95" s="9">
        <f t="shared" si="39"/>
        <v>35.714285714285737</v>
      </c>
      <c r="AD95" s="9">
        <f t="shared" si="40"/>
        <v>6.049999999999998</v>
      </c>
      <c r="AE95" s="9">
        <f t="shared" si="41"/>
        <v>5.9031877213695454</v>
      </c>
      <c r="AF95" s="2"/>
      <c r="AG95" s="2"/>
      <c r="AH95" s="2"/>
      <c r="AI95" s="2"/>
      <c r="AM95" s="1"/>
      <c r="AN95" s="1"/>
      <c r="AO95" s="1"/>
    </row>
    <row r="96" spans="1:41">
      <c r="A96" s="8">
        <v>0.85</v>
      </c>
      <c r="B96" s="8">
        <f t="shared" si="24"/>
        <v>0.15000000000000002</v>
      </c>
      <c r="C96" s="8">
        <f t="shared" si="25"/>
        <v>0.7584683253111113</v>
      </c>
      <c r="D96" s="8">
        <f t="shared" si="26"/>
        <v>0</v>
      </c>
      <c r="E96" s="8">
        <f t="shared" si="27"/>
        <v>0</v>
      </c>
      <c r="F96" s="8">
        <f t="shared" si="28"/>
        <v>0</v>
      </c>
      <c r="G96" s="2"/>
      <c r="H96" s="9">
        <f t="shared" si="29"/>
        <v>1</v>
      </c>
      <c r="I96" s="9">
        <f t="shared" si="42"/>
        <v>0</v>
      </c>
      <c r="J96" s="9">
        <f t="shared" si="42"/>
        <v>0</v>
      </c>
      <c r="K96" s="9">
        <f t="shared" si="42"/>
        <v>0</v>
      </c>
      <c r="L96" s="13">
        <f t="shared" si="30"/>
        <v>0</v>
      </c>
      <c r="M96" s="9"/>
      <c r="N96" s="8">
        <f t="shared" si="31"/>
        <v>1458.4939295564602</v>
      </c>
      <c r="O96" s="9">
        <v>850</v>
      </c>
      <c r="P96" s="9"/>
      <c r="Q96" s="9">
        <f t="shared" si="22"/>
        <v>4.7E-2</v>
      </c>
      <c r="R96" s="9">
        <f t="shared" si="23"/>
        <v>7.0000000000000001E-3</v>
      </c>
      <c r="S96" s="9"/>
      <c r="T96" s="9">
        <f t="shared" si="32"/>
        <v>0</v>
      </c>
      <c r="U96" s="44">
        <f t="shared" si="33"/>
        <v>2.9882872927048647E-21</v>
      </c>
      <c r="V96" s="44">
        <f t="shared" si="34"/>
        <v>0</v>
      </c>
      <c r="W96" s="44"/>
      <c r="X96" s="44">
        <f t="shared" si="35"/>
        <v>1458.4939295564602</v>
      </c>
      <c r="Y96" s="44">
        <f t="shared" si="37"/>
        <v>-4.6926622058807302E-19</v>
      </c>
      <c r="Z96" s="44">
        <f t="shared" si="38"/>
        <v>0</v>
      </c>
      <c r="AA96" s="9"/>
      <c r="AB96" s="9">
        <f t="shared" si="36"/>
        <v>188.74627323671845</v>
      </c>
      <c r="AC96" s="9">
        <f t="shared" si="39"/>
        <v>35.294117647058847</v>
      </c>
      <c r="AD96" s="9">
        <f t="shared" si="40"/>
        <v>5.9788235294117626</v>
      </c>
      <c r="AE96" s="9">
        <f t="shared" si="41"/>
        <v>5.9031877213695454</v>
      </c>
      <c r="AF96" s="2"/>
      <c r="AG96" s="2"/>
      <c r="AH96" s="2"/>
      <c r="AI96" s="2"/>
      <c r="AM96" s="1"/>
      <c r="AN96" s="1"/>
      <c r="AO96" s="1"/>
    </row>
    <row r="97" spans="1:41">
      <c r="A97" s="8">
        <v>0.86</v>
      </c>
      <c r="B97" s="8">
        <f t="shared" si="24"/>
        <v>0.14000000000000001</v>
      </c>
      <c r="C97" s="8">
        <f t="shared" si="25"/>
        <v>0.76068559972653615</v>
      </c>
      <c r="D97" s="8">
        <f t="shared" si="26"/>
        <v>0</v>
      </c>
      <c r="E97" s="8">
        <f t="shared" si="27"/>
        <v>0</v>
      </c>
      <c r="F97" s="8">
        <f t="shared" si="28"/>
        <v>0</v>
      </c>
      <c r="G97" s="2"/>
      <c r="H97" s="9">
        <f t="shared" si="29"/>
        <v>1</v>
      </c>
      <c r="I97" s="9">
        <f t="shared" si="42"/>
        <v>0</v>
      </c>
      <c r="J97" s="9">
        <f t="shared" si="42"/>
        <v>0</v>
      </c>
      <c r="K97" s="9">
        <f t="shared" si="42"/>
        <v>0</v>
      </c>
      <c r="L97" s="13">
        <f t="shared" si="30"/>
        <v>0</v>
      </c>
      <c r="M97" s="9"/>
      <c r="N97" s="8">
        <f t="shared" si="31"/>
        <v>1458.4939295564602</v>
      </c>
      <c r="O97" s="9">
        <v>850</v>
      </c>
      <c r="P97" s="9"/>
      <c r="Q97" s="9">
        <f t="shared" si="22"/>
        <v>4.7E-2</v>
      </c>
      <c r="R97" s="9">
        <f t="shared" si="23"/>
        <v>7.0000000000000001E-3</v>
      </c>
      <c r="S97" s="9"/>
      <c r="T97" s="9">
        <f t="shared" si="32"/>
        <v>0</v>
      </c>
      <c r="U97" s="44">
        <f t="shared" si="33"/>
        <v>-5.7411877745795732E-22</v>
      </c>
      <c r="V97" s="44">
        <f t="shared" si="34"/>
        <v>0</v>
      </c>
      <c r="W97" s="44"/>
      <c r="X97" s="44">
        <f t="shared" si="35"/>
        <v>1458.4939295564602</v>
      </c>
      <c r="Y97" s="44">
        <f t="shared" si="37"/>
        <v>5.2861972274984328E-20</v>
      </c>
      <c r="Z97" s="44">
        <f t="shared" si="38"/>
        <v>0</v>
      </c>
      <c r="AA97" s="9"/>
      <c r="AB97" s="9">
        <f t="shared" si="36"/>
        <v>186.55154912931476</v>
      </c>
      <c r="AC97" s="9">
        <f t="shared" si="39"/>
        <v>34.883720930232577</v>
      </c>
      <c r="AD97" s="9">
        <f t="shared" si="40"/>
        <v>5.9093023255813932</v>
      </c>
      <c r="AE97" s="9">
        <f t="shared" si="41"/>
        <v>5.9031877213695445</v>
      </c>
      <c r="AF97" s="2"/>
      <c r="AG97" s="2"/>
      <c r="AH97" s="2"/>
      <c r="AI97" s="2"/>
      <c r="AM97" s="1"/>
      <c r="AN97" s="1"/>
      <c r="AO97" s="1"/>
    </row>
    <row r="98" spans="1:41">
      <c r="A98" s="8">
        <v>0.87</v>
      </c>
      <c r="B98" s="8">
        <f t="shared" si="24"/>
        <v>0.13</v>
      </c>
      <c r="C98" s="8">
        <f t="shared" si="25"/>
        <v>0.76290287414196101</v>
      </c>
      <c r="D98" s="8">
        <f t="shared" si="26"/>
        <v>0</v>
      </c>
      <c r="E98" s="8">
        <f t="shared" si="27"/>
        <v>0</v>
      </c>
      <c r="F98" s="8">
        <f t="shared" si="28"/>
        <v>0</v>
      </c>
      <c r="G98" s="2"/>
      <c r="H98" s="9">
        <f t="shared" si="29"/>
        <v>1</v>
      </c>
      <c r="I98" s="9">
        <f t="shared" si="42"/>
        <v>0</v>
      </c>
      <c r="J98" s="9">
        <f t="shared" si="42"/>
        <v>0</v>
      </c>
      <c r="K98" s="9">
        <f t="shared" si="42"/>
        <v>0</v>
      </c>
      <c r="L98" s="13">
        <f t="shared" si="30"/>
        <v>0</v>
      </c>
      <c r="M98" s="9"/>
      <c r="N98" s="8">
        <f t="shared" si="31"/>
        <v>1458.4939295564602</v>
      </c>
      <c r="O98" s="9">
        <v>850</v>
      </c>
      <c r="P98" s="9"/>
      <c r="Q98" s="9">
        <f t="shared" si="22"/>
        <v>4.7E-2</v>
      </c>
      <c r="R98" s="9">
        <f t="shared" si="23"/>
        <v>7.0000000000000001E-3</v>
      </c>
      <c r="S98" s="9"/>
      <c r="T98" s="9">
        <f t="shared" si="32"/>
        <v>0</v>
      </c>
      <c r="U98" s="44">
        <f t="shared" si="33"/>
        <v>1.6294914150713859E-22</v>
      </c>
      <c r="V98" s="44">
        <f t="shared" si="34"/>
        <v>0</v>
      </c>
      <c r="W98" s="44"/>
      <c r="X98" s="44">
        <f t="shared" si="35"/>
        <v>1458.4939295564602</v>
      </c>
      <c r="Y98" s="44">
        <f t="shared" si="37"/>
        <v>-1.0156001724004196E-20</v>
      </c>
      <c r="Z98" s="44">
        <f t="shared" si="38"/>
        <v>0</v>
      </c>
      <c r="AA98" s="9"/>
      <c r="AB98" s="9">
        <f t="shared" si="36"/>
        <v>184.40727844966747</v>
      </c>
      <c r="AC98" s="9">
        <f t="shared" si="39"/>
        <v>34.482758620689673</v>
      </c>
      <c r="AD98" s="9">
        <f t="shared" si="40"/>
        <v>5.8413793103448253</v>
      </c>
      <c r="AE98" s="9">
        <f t="shared" si="41"/>
        <v>5.9031877213695445</v>
      </c>
      <c r="AF98" s="2"/>
      <c r="AG98" s="2"/>
      <c r="AH98" s="2"/>
      <c r="AI98" s="2"/>
      <c r="AM98" s="1"/>
      <c r="AN98" s="1"/>
      <c r="AO98" s="1"/>
    </row>
    <row r="99" spans="1:41">
      <c r="A99" s="8">
        <v>0.88</v>
      </c>
      <c r="B99" s="8">
        <f t="shared" si="24"/>
        <v>0.12</v>
      </c>
      <c r="C99" s="8">
        <f t="shared" si="25"/>
        <v>0.76512014855738586</v>
      </c>
      <c r="D99" s="8">
        <f t="shared" si="26"/>
        <v>0</v>
      </c>
      <c r="E99" s="8">
        <f t="shared" si="27"/>
        <v>0</v>
      </c>
      <c r="F99" s="8">
        <f t="shared" si="28"/>
        <v>0</v>
      </c>
      <c r="G99" s="2"/>
      <c r="H99" s="9">
        <f t="shared" si="29"/>
        <v>1</v>
      </c>
      <c r="I99" s="9">
        <f t="shared" si="42"/>
        <v>0</v>
      </c>
      <c r="J99" s="9">
        <f t="shared" si="42"/>
        <v>0</v>
      </c>
      <c r="K99" s="9">
        <f t="shared" si="42"/>
        <v>0</v>
      </c>
      <c r="L99" s="13">
        <f t="shared" si="30"/>
        <v>0</v>
      </c>
      <c r="M99" s="9"/>
      <c r="N99" s="8">
        <f t="shared" si="31"/>
        <v>1458.4939295564602</v>
      </c>
      <c r="O99" s="9">
        <v>850</v>
      </c>
      <c r="P99" s="9"/>
      <c r="Q99" s="9">
        <f t="shared" si="22"/>
        <v>4.7E-2</v>
      </c>
      <c r="R99" s="9">
        <f t="shared" si="23"/>
        <v>7.0000000000000001E-3</v>
      </c>
      <c r="S99" s="9"/>
      <c r="T99" s="9">
        <f t="shared" si="32"/>
        <v>0</v>
      </c>
      <c r="U99" s="44">
        <f t="shared" si="33"/>
        <v>-6.3682184835423104E-23</v>
      </c>
      <c r="V99" s="44">
        <f t="shared" si="34"/>
        <v>0</v>
      </c>
      <c r="W99" s="44"/>
      <c r="X99" s="44">
        <f t="shared" si="35"/>
        <v>1458.4939295564602</v>
      </c>
      <c r="Y99" s="44">
        <f t="shared" si="37"/>
        <v>2.8825250576178764E-21</v>
      </c>
      <c r="Z99" s="44">
        <f t="shared" si="38"/>
        <v>0</v>
      </c>
      <c r="AA99" s="9"/>
      <c r="AB99" s="9">
        <f t="shared" si="36"/>
        <v>182.31174119455761</v>
      </c>
      <c r="AC99" s="9">
        <f t="shared" si="39"/>
        <v>34.090909090909108</v>
      </c>
      <c r="AD99" s="9">
        <f t="shared" si="40"/>
        <v>5.7749999999999977</v>
      </c>
      <c r="AE99" s="9">
        <f t="shared" si="41"/>
        <v>5.9031877213695445</v>
      </c>
      <c r="AF99" s="2"/>
      <c r="AG99" s="2"/>
      <c r="AH99" s="2"/>
      <c r="AI99" s="2"/>
      <c r="AM99" s="1"/>
      <c r="AN99" s="1"/>
      <c r="AO99" s="1"/>
    </row>
    <row r="100" spans="1:41">
      <c r="A100" s="8">
        <v>0.89</v>
      </c>
      <c r="B100" s="8">
        <f t="shared" si="24"/>
        <v>0.10999999999999999</v>
      </c>
      <c r="C100" s="8">
        <f t="shared" si="25"/>
        <v>0.76733742297281071</v>
      </c>
      <c r="D100" s="8">
        <f t="shared" si="26"/>
        <v>0</v>
      </c>
      <c r="E100" s="8">
        <f t="shared" si="27"/>
        <v>0</v>
      </c>
      <c r="F100" s="8">
        <f t="shared" si="28"/>
        <v>0</v>
      </c>
      <c r="G100" s="2"/>
      <c r="H100" s="9">
        <f t="shared" si="29"/>
        <v>1</v>
      </c>
      <c r="I100" s="9">
        <f t="shared" si="42"/>
        <v>0</v>
      </c>
      <c r="J100" s="9">
        <f t="shared" si="42"/>
        <v>0</v>
      </c>
      <c r="K100" s="9">
        <f t="shared" si="42"/>
        <v>0</v>
      </c>
      <c r="L100" s="13">
        <f t="shared" si="30"/>
        <v>0</v>
      </c>
      <c r="M100" s="9"/>
      <c r="N100" s="8">
        <f t="shared" si="31"/>
        <v>1458.4939295564602</v>
      </c>
      <c r="O100" s="9">
        <v>850</v>
      </c>
      <c r="P100" s="9"/>
      <c r="Q100" s="9">
        <f t="shared" si="22"/>
        <v>4.7E-2</v>
      </c>
      <c r="R100" s="9">
        <f t="shared" si="23"/>
        <v>7.0000000000000001E-3</v>
      </c>
      <c r="S100" s="9"/>
      <c r="T100" s="9">
        <f t="shared" si="32"/>
        <v>0</v>
      </c>
      <c r="U100" s="44">
        <f t="shared" si="33"/>
        <v>3.2939449576999397E-23</v>
      </c>
      <c r="V100" s="44">
        <f t="shared" si="34"/>
        <v>0</v>
      </c>
      <c r="W100" s="44"/>
      <c r="X100" s="44">
        <f t="shared" si="35"/>
        <v>1458.4939295564602</v>
      </c>
      <c r="Y100" s="44">
        <f t="shared" si="37"/>
        <v>-1.1265201633720695E-21</v>
      </c>
      <c r="Z100" s="44">
        <f t="shared" si="38"/>
        <v>0</v>
      </c>
      <c r="AA100" s="9"/>
      <c r="AB100" s="9">
        <f t="shared" si="36"/>
        <v>180.26329466428166</v>
      </c>
      <c r="AC100" s="9">
        <f t="shared" si="39"/>
        <v>33.707865168539342</v>
      </c>
      <c r="AD100" s="9">
        <f t="shared" si="40"/>
        <v>5.7101123595505596</v>
      </c>
      <c r="AE100" s="9">
        <f t="shared" si="41"/>
        <v>5.9031877213695445</v>
      </c>
      <c r="AF100" s="2"/>
      <c r="AG100" s="2"/>
      <c r="AH100" s="2"/>
      <c r="AI100" s="2"/>
      <c r="AM100" s="1"/>
      <c r="AN100" s="1"/>
      <c r="AO100" s="1"/>
    </row>
    <row r="101" spans="1:41">
      <c r="A101" s="8">
        <v>0.9</v>
      </c>
      <c r="B101" s="8">
        <f t="shared" si="24"/>
        <v>9.9999999999999978E-2</v>
      </c>
      <c r="C101" s="8">
        <f t="shared" si="25"/>
        <v>0.76955469738823556</v>
      </c>
      <c r="D101" s="8">
        <f t="shared" si="26"/>
        <v>0</v>
      </c>
      <c r="E101" s="8">
        <f t="shared" si="27"/>
        <v>0</v>
      </c>
      <c r="F101" s="8">
        <f t="shared" si="28"/>
        <v>0</v>
      </c>
      <c r="G101" s="2"/>
      <c r="H101" s="9">
        <f t="shared" si="29"/>
        <v>1</v>
      </c>
      <c r="I101" s="9">
        <f t="shared" si="42"/>
        <v>0</v>
      </c>
      <c r="J101" s="9">
        <f t="shared" si="42"/>
        <v>0</v>
      </c>
      <c r="K101" s="9">
        <f t="shared" si="42"/>
        <v>0</v>
      </c>
      <c r="L101" s="13">
        <f t="shared" si="30"/>
        <v>0</v>
      </c>
      <c r="M101" s="9"/>
      <c r="N101" s="8">
        <f t="shared" si="31"/>
        <v>1458.4939295564602</v>
      </c>
      <c r="O101" s="9">
        <v>850</v>
      </c>
      <c r="P101" s="9"/>
      <c r="Q101" s="9">
        <f t="shared" si="22"/>
        <v>4.7E-2</v>
      </c>
      <c r="R101" s="9">
        <f t="shared" si="23"/>
        <v>7.0000000000000001E-3</v>
      </c>
      <c r="S101" s="9"/>
      <c r="T101" s="9">
        <f t="shared" si="32"/>
        <v>0</v>
      </c>
      <c r="U101" s="44">
        <f t="shared" si="33"/>
        <v>-2.2035576944160432E-23</v>
      </c>
      <c r="V101" s="44">
        <f t="shared" si="34"/>
        <v>0</v>
      </c>
      <c r="W101" s="44"/>
      <c r="X101" s="44">
        <f t="shared" si="35"/>
        <v>1458.4939295564602</v>
      </c>
      <c r="Y101" s="44">
        <f t="shared" si="37"/>
        <v>5.8268971478859706E-22</v>
      </c>
      <c r="Z101" s="44">
        <f t="shared" si="38"/>
        <v>0</v>
      </c>
      <c r="AA101" s="9"/>
      <c r="AB101" s="9">
        <f t="shared" si="36"/>
        <v>178.26036916801186</v>
      </c>
      <c r="AC101" s="9">
        <f t="shared" si="39"/>
        <v>33.33333333333335</v>
      </c>
      <c r="AD101" s="9">
        <f t="shared" si="40"/>
        <v>5.6466666666666647</v>
      </c>
      <c r="AE101" s="9">
        <f t="shared" si="41"/>
        <v>5.9031877213695445</v>
      </c>
      <c r="AF101" s="2"/>
      <c r="AG101" s="2"/>
      <c r="AH101" s="2"/>
      <c r="AI101" s="2"/>
      <c r="AM101" s="1"/>
      <c r="AN101" s="1"/>
      <c r="AO101" s="1"/>
    </row>
    <row r="102" spans="1:41">
      <c r="A102" s="8">
        <v>0.91</v>
      </c>
      <c r="B102" s="8">
        <f t="shared" si="24"/>
        <v>8.9999999999999969E-2</v>
      </c>
      <c r="C102" s="8">
        <f t="shared" si="25"/>
        <v>0.77177197180366042</v>
      </c>
      <c r="D102" s="8">
        <f t="shared" si="26"/>
        <v>0</v>
      </c>
      <c r="E102" s="8">
        <f t="shared" si="27"/>
        <v>0</v>
      </c>
      <c r="F102" s="8">
        <f t="shared" si="28"/>
        <v>0</v>
      </c>
      <c r="G102" s="2"/>
      <c r="H102" s="9">
        <f t="shared" si="29"/>
        <v>1</v>
      </c>
      <c r="I102" s="9">
        <f t="shared" si="42"/>
        <v>0</v>
      </c>
      <c r="J102" s="9">
        <f t="shared" si="42"/>
        <v>0</v>
      </c>
      <c r="K102" s="9">
        <f t="shared" si="42"/>
        <v>0</v>
      </c>
      <c r="L102" s="13">
        <f t="shared" si="30"/>
        <v>0</v>
      </c>
      <c r="M102" s="9"/>
      <c r="N102" s="8">
        <f t="shared" si="31"/>
        <v>1458.4939295564602</v>
      </c>
      <c r="O102" s="9">
        <v>850</v>
      </c>
      <c r="P102" s="9"/>
      <c r="Q102" s="9">
        <f t="shared" si="22"/>
        <v>4.7E-2</v>
      </c>
      <c r="R102" s="9">
        <f t="shared" si="23"/>
        <v>7.0000000000000001E-3</v>
      </c>
      <c r="S102" s="9"/>
      <c r="T102" s="9">
        <f t="shared" si="32"/>
        <v>0</v>
      </c>
      <c r="U102" s="44">
        <f t="shared" si="33"/>
        <v>1.882749630997614E-23</v>
      </c>
      <c r="V102" s="44">
        <f t="shared" si="34"/>
        <v>0</v>
      </c>
      <c r="W102" s="44"/>
      <c r="X102" s="44">
        <f t="shared" si="35"/>
        <v>1458.4939295564602</v>
      </c>
      <c r="Y102" s="44">
        <f t="shared" si="37"/>
        <v>-3.8980323623138915E-22</v>
      </c>
      <c r="Z102" s="44">
        <f t="shared" si="38"/>
        <v>0</v>
      </c>
      <c r="AA102" s="9"/>
      <c r="AB102" s="9">
        <f t="shared" si="36"/>
        <v>176.30146401231943</v>
      </c>
      <c r="AC102" s="9">
        <f t="shared" si="39"/>
        <v>32.967032967032985</v>
      </c>
      <c r="AD102" s="9">
        <f t="shared" si="40"/>
        <v>5.5846153846153825</v>
      </c>
      <c r="AE102" s="9">
        <f t="shared" si="41"/>
        <v>5.9031877213695445</v>
      </c>
      <c r="AF102" s="2"/>
      <c r="AG102" s="2"/>
      <c r="AH102" s="2"/>
      <c r="AI102" s="2"/>
      <c r="AM102" s="1"/>
      <c r="AN102" s="1"/>
      <c r="AO102" s="1"/>
    </row>
    <row r="103" spans="1:41">
      <c r="A103" s="8">
        <v>0.92</v>
      </c>
      <c r="B103" s="8">
        <f t="shared" si="24"/>
        <v>7.999999999999996E-2</v>
      </c>
      <c r="C103" s="8">
        <f t="shared" si="25"/>
        <v>0.77398924621908527</v>
      </c>
      <c r="D103" s="8">
        <f t="shared" si="26"/>
        <v>0</v>
      </c>
      <c r="E103" s="8">
        <f t="shared" si="27"/>
        <v>0</v>
      </c>
      <c r="F103" s="8">
        <f t="shared" si="28"/>
        <v>0</v>
      </c>
      <c r="G103" s="2"/>
      <c r="H103" s="9">
        <f t="shared" si="29"/>
        <v>1</v>
      </c>
      <c r="I103" s="9">
        <f t="shared" si="42"/>
        <v>0</v>
      </c>
      <c r="J103" s="9">
        <f t="shared" si="42"/>
        <v>0</v>
      </c>
      <c r="K103" s="9">
        <f t="shared" si="42"/>
        <v>0</v>
      </c>
      <c r="L103" s="13">
        <f t="shared" si="30"/>
        <v>0</v>
      </c>
      <c r="M103" s="9"/>
      <c r="N103" s="8">
        <f t="shared" si="31"/>
        <v>1458.4939295564602</v>
      </c>
      <c r="O103" s="9">
        <v>850</v>
      </c>
      <c r="P103" s="9"/>
      <c r="Q103" s="9">
        <f t="shared" si="22"/>
        <v>4.7E-2</v>
      </c>
      <c r="R103" s="9">
        <f t="shared" si="23"/>
        <v>7.0000000000000001E-3</v>
      </c>
      <c r="S103" s="9"/>
      <c r="T103" s="9">
        <f t="shared" si="32"/>
        <v>0</v>
      </c>
      <c r="U103" s="44">
        <f t="shared" si="33"/>
        <v>-2.0450714249844333E-23</v>
      </c>
      <c r="V103" s="44">
        <f t="shared" si="34"/>
        <v>0</v>
      </c>
      <c r="W103" s="44"/>
      <c r="X103" s="44">
        <f t="shared" si="35"/>
        <v>1458.4939295564602</v>
      </c>
      <c r="Y103" s="44">
        <f t="shared" si="37"/>
        <v>3.3305318078853947E-22</v>
      </c>
      <c r="Z103" s="44">
        <f t="shared" si="38"/>
        <v>0</v>
      </c>
      <c r="AA103" s="9"/>
      <c r="AB103" s="9">
        <f t="shared" si="36"/>
        <v>174.38514375131595</v>
      </c>
      <c r="AC103" s="9">
        <f t="shared" si="39"/>
        <v>32.608695652173928</v>
      </c>
      <c r="AD103" s="9">
        <f t="shared" si="40"/>
        <v>5.5239130434782586</v>
      </c>
      <c r="AE103" s="9">
        <f t="shared" si="41"/>
        <v>5.9031877213695445</v>
      </c>
      <c r="AF103" s="2"/>
      <c r="AG103" s="2"/>
      <c r="AH103" s="2"/>
      <c r="AI103" s="2"/>
      <c r="AM103" s="1"/>
      <c r="AN103" s="1"/>
      <c r="AO103" s="1"/>
    </row>
    <row r="104" spans="1:41">
      <c r="A104" s="8">
        <v>0.93</v>
      </c>
      <c r="B104" s="8">
        <f t="shared" si="24"/>
        <v>6.9999999999999951E-2</v>
      </c>
      <c r="C104" s="8">
        <f t="shared" si="25"/>
        <v>0.77620652063451012</v>
      </c>
      <c r="D104" s="8">
        <f t="shared" si="26"/>
        <v>0</v>
      </c>
      <c r="E104" s="8">
        <f t="shared" si="27"/>
        <v>0</v>
      </c>
      <c r="F104" s="8">
        <f t="shared" si="28"/>
        <v>0</v>
      </c>
      <c r="G104" s="2"/>
      <c r="H104" s="9">
        <f t="shared" si="29"/>
        <v>1</v>
      </c>
      <c r="I104" s="9">
        <f t="shared" si="42"/>
        <v>0</v>
      </c>
      <c r="J104" s="9">
        <f t="shared" si="42"/>
        <v>0</v>
      </c>
      <c r="K104" s="9">
        <f t="shared" si="42"/>
        <v>0</v>
      </c>
      <c r="L104" s="13">
        <f t="shared" si="30"/>
        <v>0</v>
      </c>
      <c r="M104" s="9"/>
      <c r="N104" s="8">
        <f t="shared" si="31"/>
        <v>1458.4939295564602</v>
      </c>
      <c r="O104" s="9">
        <v>850</v>
      </c>
      <c r="P104" s="9"/>
      <c r="Q104" s="9">
        <f t="shared" si="22"/>
        <v>4.7E-2</v>
      </c>
      <c r="R104" s="9">
        <f t="shared" si="23"/>
        <v>7.0000000000000001E-3</v>
      </c>
      <c r="S104" s="9"/>
      <c r="T104" s="9">
        <f t="shared" si="32"/>
        <v>0</v>
      </c>
      <c r="U104" s="44">
        <f t="shared" si="33"/>
        <v>2.8308820190277626E-23</v>
      </c>
      <c r="V104" s="44">
        <f t="shared" si="34"/>
        <v>0</v>
      </c>
      <c r="W104" s="44"/>
      <c r="X104" s="44">
        <f t="shared" si="35"/>
        <v>1458.4939295564602</v>
      </c>
      <c r="Y104" s="44">
        <f t="shared" si="37"/>
        <v>-3.6176745533069751E-22</v>
      </c>
      <c r="Z104" s="44">
        <f t="shared" si="38"/>
        <v>0</v>
      </c>
      <c r="AA104" s="9"/>
      <c r="AB104" s="9">
        <f t="shared" si="36"/>
        <v>172.51003467872115</v>
      </c>
      <c r="AC104" s="9">
        <f t="shared" si="39"/>
        <v>32.258064516129046</v>
      </c>
      <c r="AD104" s="9">
        <f t="shared" si="40"/>
        <v>5.4645161290322557</v>
      </c>
      <c r="AE104" s="9">
        <f t="shared" si="41"/>
        <v>5.9031877213695445</v>
      </c>
      <c r="AF104" s="2"/>
      <c r="AG104" s="2"/>
      <c r="AH104" s="2"/>
      <c r="AI104" s="2"/>
      <c r="AM104" s="1"/>
      <c r="AN104" s="1"/>
      <c r="AO104" s="1"/>
    </row>
    <row r="105" spans="1:41">
      <c r="A105" s="8">
        <v>0.94</v>
      </c>
      <c r="B105" s="8">
        <f t="shared" si="24"/>
        <v>6.0000000000000053E-2</v>
      </c>
      <c r="C105" s="8">
        <f t="shared" si="25"/>
        <v>0.77842379504993486</v>
      </c>
      <c r="D105" s="8">
        <f t="shared" si="26"/>
        <v>0</v>
      </c>
      <c r="E105" s="8">
        <f t="shared" si="27"/>
        <v>0</v>
      </c>
      <c r="F105" s="8">
        <f t="shared" si="28"/>
        <v>0</v>
      </c>
      <c r="G105" s="2"/>
      <c r="H105" s="9">
        <f t="shared" si="29"/>
        <v>1</v>
      </c>
      <c r="I105" s="9">
        <f t="shared" si="42"/>
        <v>0</v>
      </c>
      <c r="J105" s="9">
        <f t="shared" si="42"/>
        <v>0</v>
      </c>
      <c r="K105" s="9">
        <f t="shared" si="42"/>
        <v>0</v>
      </c>
      <c r="L105" s="13">
        <f t="shared" si="30"/>
        <v>0</v>
      </c>
      <c r="M105" s="9"/>
      <c r="N105" s="8">
        <f t="shared" si="31"/>
        <v>1458.4939295564602</v>
      </c>
      <c r="O105" s="9">
        <v>850</v>
      </c>
      <c r="P105" s="9"/>
      <c r="Q105" s="9">
        <f t="shared" si="22"/>
        <v>4.7E-2</v>
      </c>
      <c r="R105" s="9">
        <f t="shared" si="23"/>
        <v>7.0000000000000001E-3</v>
      </c>
      <c r="S105" s="9"/>
      <c r="T105" s="9">
        <f t="shared" si="32"/>
        <v>0</v>
      </c>
      <c r="U105" s="44">
        <f t="shared" si="33"/>
        <v>-5.0435570943990271E-23</v>
      </c>
      <c r="V105" s="44">
        <f t="shared" si="34"/>
        <v>0</v>
      </c>
      <c r="W105" s="44"/>
      <c r="X105" s="44">
        <f t="shared" si="35"/>
        <v>1458.4939295564602</v>
      </c>
      <c r="Y105" s="44">
        <f t="shared" si="37"/>
        <v>5.0077516699589025E-22</v>
      </c>
      <c r="Z105" s="44">
        <f t="shared" si="38"/>
        <v>0</v>
      </c>
      <c r="AA105" s="9"/>
      <c r="AB105" s="9">
        <f t="shared" si="36"/>
        <v>170.67482154384118</v>
      </c>
      <c r="AC105" s="9">
        <f t="shared" si="39"/>
        <v>31.914893617021292</v>
      </c>
      <c r="AD105" s="9">
        <f t="shared" si="40"/>
        <v>5.4063829787234026</v>
      </c>
      <c r="AE105" s="9">
        <f t="shared" si="41"/>
        <v>5.9031877213695445</v>
      </c>
      <c r="AF105" s="2"/>
      <c r="AG105" s="2"/>
      <c r="AH105" s="2"/>
      <c r="AI105" s="2"/>
      <c r="AM105" s="1"/>
      <c r="AN105" s="1"/>
      <c r="AO105" s="1"/>
    </row>
    <row r="106" spans="1:41">
      <c r="A106" s="8">
        <v>0.95</v>
      </c>
      <c r="B106" s="8">
        <f t="shared" si="24"/>
        <v>5.0000000000000044E-2</v>
      </c>
      <c r="C106" s="8">
        <f t="shared" si="25"/>
        <v>0.78064106946535972</v>
      </c>
      <c r="D106" s="8">
        <f t="shared" si="26"/>
        <v>0</v>
      </c>
      <c r="E106" s="8">
        <f t="shared" si="27"/>
        <v>0</v>
      </c>
      <c r="F106" s="8">
        <f t="shared" si="28"/>
        <v>0</v>
      </c>
      <c r="G106" s="2"/>
      <c r="H106" s="9">
        <f t="shared" si="29"/>
        <v>1</v>
      </c>
      <c r="I106" s="9">
        <f t="shared" si="42"/>
        <v>0</v>
      </c>
      <c r="J106" s="9">
        <f t="shared" si="42"/>
        <v>0</v>
      </c>
      <c r="K106" s="9">
        <f t="shared" si="42"/>
        <v>0</v>
      </c>
      <c r="L106" s="13">
        <f t="shared" si="30"/>
        <v>0</v>
      </c>
      <c r="M106" s="9"/>
      <c r="N106" s="8">
        <f t="shared" si="31"/>
        <v>1458.4939295564602</v>
      </c>
      <c r="O106" s="9">
        <v>850</v>
      </c>
      <c r="P106" s="9"/>
      <c r="Q106" s="9">
        <f t="shared" si="22"/>
        <v>4.7E-2</v>
      </c>
      <c r="R106" s="9">
        <f t="shared" si="23"/>
        <v>7.0000000000000001E-3</v>
      </c>
      <c r="S106" s="9"/>
      <c r="T106" s="9">
        <f t="shared" si="32"/>
        <v>0</v>
      </c>
      <c r="U106" s="44">
        <f t="shared" si="33"/>
        <v>1.1791556338654748E-22</v>
      </c>
      <c r="V106" s="44">
        <f t="shared" si="34"/>
        <v>0</v>
      </c>
      <c r="W106" s="44"/>
      <c r="X106" s="44">
        <f t="shared" si="35"/>
        <v>1458.4939295564602</v>
      </c>
      <c r="Y106" s="44">
        <f t="shared" si="37"/>
        <v>-8.9219124259667897E-22</v>
      </c>
      <c r="Z106" s="44">
        <f t="shared" si="38"/>
        <v>0</v>
      </c>
      <c r="AA106" s="9"/>
      <c r="AB106" s="9">
        <f t="shared" si="36"/>
        <v>168.87824447495862</v>
      </c>
      <c r="AC106" s="9">
        <f t="shared" si="39"/>
        <v>31.578947368421069</v>
      </c>
      <c r="AD106" s="9">
        <f t="shared" si="40"/>
        <v>5.3494736842105244</v>
      </c>
      <c r="AE106" s="9">
        <f t="shared" si="41"/>
        <v>5.9031877213695445</v>
      </c>
      <c r="AF106" s="2"/>
      <c r="AG106" s="2"/>
      <c r="AH106" s="2"/>
      <c r="AI106" s="2"/>
      <c r="AM106" s="1"/>
      <c r="AN106" s="1"/>
      <c r="AO106" s="1"/>
    </row>
    <row r="107" spans="1:41">
      <c r="A107" s="8">
        <v>0.96</v>
      </c>
      <c r="B107" s="8">
        <f t="shared" si="24"/>
        <v>4.0000000000000036E-2</v>
      </c>
      <c r="C107" s="8">
        <f t="shared" si="25"/>
        <v>0.78285834388078457</v>
      </c>
      <c r="D107" s="8">
        <f t="shared" si="26"/>
        <v>0</v>
      </c>
      <c r="E107" s="8">
        <f t="shared" si="27"/>
        <v>0</v>
      </c>
      <c r="F107" s="8">
        <f t="shared" si="28"/>
        <v>0</v>
      </c>
      <c r="G107" s="2"/>
      <c r="H107" s="9">
        <f t="shared" si="29"/>
        <v>1</v>
      </c>
      <c r="I107" s="9">
        <f t="shared" si="42"/>
        <v>0</v>
      </c>
      <c r="J107" s="9">
        <f t="shared" si="42"/>
        <v>0</v>
      </c>
      <c r="K107" s="9">
        <f t="shared" si="42"/>
        <v>0</v>
      </c>
      <c r="L107" s="13">
        <f t="shared" si="30"/>
        <v>0</v>
      </c>
      <c r="M107" s="9"/>
      <c r="N107" s="8">
        <f t="shared" si="31"/>
        <v>1458.4939295564602</v>
      </c>
      <c r="O107" s="9">
        <v>850</v>
      </c>
      <c r="P107" s="9"/>
      <c r="Q107" s="9">
        <f t="shared" si="22"/>
        <v>4.7E-2</v>
      </c>
      <c r="R107" s="9">
        <f t="shared" si="23"/>
        <v>7.0000000000000001E-3</v>
      </c>
      <c r="S107" s="9"/>
      <c r="T107" s="9">
        <f t="shared" si="32"/>
        <v>0</v>
      </c>
      <c r="U107" s="44">
        <f t="shared" si="33"/>
        <v>-3.740789377115683E-22</v>
      </c>
      <c r="V107" s="44">
        <f t="shared" si="34"/>
        <v>0</v>
      </c>
      <c r="W107" s="44"/>
      <c r="X107" s="44">
        <f t="shared" si="35"/>
        <v>1458.4939295564602</v>
      </c>
      <c r="Y107" s="44">
        <f t="shared" si="37"/>
        <v>2.0858935677790103E-21</v>
      </c>
      <c r="Z107" s="44">
        <f t="shared" si="38"/>
        <v>0</v>
      </c>
      <c r="AA107" s="9"/>
      <c r="AB107" s="9">
        <f t="shared" si="36"/>
        <v>167.11909609501114</v>
      </c>
      <c r="AC107" s="9">
        <f t="shared" si="39"/>
        <v>31.250000000000014</v>
      </c>
      <c r="AD107" s="9">
        <f t="shared" si="40"/>
        <v>5.2937499999999984</v>
      </c>
      <c r="AE107" s="9">
        <f t="shared" si="41"/>
        <v>5.9031877213695436</v>
      </c>
      <c r="AF107" s="2"/>
      <c r="AG107" s="2"/>
      <c r="AH107" s="2"/>
      <c r="AI107" s="2"/>
      <c r="AM107" s="1"/>
      <c r="AN107" s="1"/>
      <c r="AO107" s="1"/>
    </row>
    <row r="108" spans="1:41">
      <c r="A108" s="8">
        <v>0.97</v>
      </c>
      <c r="B108" s="8">
        <f>1-A108</f>
        <v>3.0000000000000027E-2</v>
      </c>
      <c r="C108" s="8">
        <f t="shared" si="25"/>
        <v>0.78507561829620942</v>
      </c>
      <c r="D108" s="8">
        <f t="shared" si="26"/>
        <v>0</v>
      </c>
      <c r="E108" s="8">
        <f t="shared" si="27"/>
        <v>0</v>
      </c>
      <c r="F108" s="8">
        <f t="shared" si="28"/>
        <v>0</v>
      </c>
      <c r="G108" s="2"/>
      <c r="H108" s="9">
        <f t="shared" si="29"/>
        <v>1</v>
      </c>
      <c r="I108" s="9">
        <f t="shared" si="42"/>
        <v>0</v>
      </c>
      <c r="J108" s="9">
        <f t="shared" si="42"/>
        <v>0</v>
      </c>
      <c r="K108" s="9">
        <f t="shared" si="42"/>
        <v>0</v>
      </c>
      <c r="L108" s="13">
        <f t="shared" si="30"/>
        <v>0</v>
      </c>
      <c r="M108" s="9"/>
      <c r="N108" s="8">
        <f t="shared" si="31"/>
        <v>1458.4939295564602</v>
      </c>
      <c r="O108" s="9">
        <v>850</v>
      </c>
      <c r="P108" s="9"/>
      <c r="Q108" s="9">
        <f t="shared" si="22"/>
        <v>4.7E-2</v>
      </c>
      <c r="R108" s="9">
        <f t="shared" si="23"/>
        <v>7.0000000000000001E-3</v>
      </c>
      <c r="S108" s="9"/>
      <c r="T108" s="9">
        <f t="shared" si="32"/>
        <v>0</v>
      </c>
      <c r="U108" s="44">
        <f>(U107*B107-Y108*(B107-B108))/B108</f>
        <v>1.7070122549456243E-21</v>
      </c>
      <c r="V108" s="44">
        <f t="shared" si="34"/>
        <v>0</v>
      </c>
      <c r="W108" s="44"/>
      <c r="X108" s="44">
        <f t="shared" si="35"/>
        <v>1458.4939295564602</v>
      </c>
      <c r="Y108" s="44">
        <f t="shared" si="37"/>
        <v>-6.6173525156831458E-21</v>
      </c>
      <c r="Z108" s="44">
        <f t="shared" si="38"/>
        <v>0</v>
      </c>
      <c r="AA108" s="9"/>
      <c r="AB108" s="9">
        <f t="shared" si="36"/>
        <v>165.39621881568112</v>
      </c>
      <c r="AC108" s="9">
        <f t="shared" si="39"/>
        <v>30.927835051546406</v>
      </c>
      <c r="AD108" s="9">
        <f t="shared" si="40"/>
        <v>5.239175257731957</v>
      </c>
      <c r="AE108" s="9">
        <f t="shared" si="41"/>
        <v>5.9031877213695445</v>
      </c>
      <c r="AF108" s="2"/>
      <c r="AG108" s="2"/>
      <c r="AH108" s="2"/>
      <c r="AI108" s="2"/>
      <c r="AM108" s="1"/>
      <c r="AN108" s="1"/>
      <c r="AO108" s="1"/>
    </row>
    <row r="109" spans="1:41">
      <c r="A109" s="8">
        <v>0.98</v>
      </c>
      <c r="B109" s="8">
        <f>1-A109</f>
        <v>2.0000000000000018E-2</v>
      </c>
      <c r="C109" s="8">
        <f t="shared" si="25"/>
        <v>0.78729289271163427</v>
      </c>
      <c r="D109" s="8">
        <f t="shared" si="26"/>
        <v>0</v>
      </c>
      <c r="E109" s="8">
        <f t="shared" si="27"/>
        <v>0</v>
      </c>
      <c r="F109" s="8">
        <f t="shared" si="28"/>
        <v>0</v>
      </c>
      <c r="G109" s="2"/>
      <c r="H109" s="9">
        <f t="shared" si="29"/>
        <v>1</v>
      </c>
      <c r="I109" s="9">
        <f t="shared" si="42"/>
        <v>0</v>
      </c>
      <c r="J109" s="9">
        <f t="shared" si="42"/>
        <v>0</v>
      </c>
      <c r="K109" s="9">
        <f t="shared" si="42"/>
        <v>0</v>
      </c>
      <c r="L109" s="13">
        <f t="shared" si="30"/>
        <v>0</v>
      </c>
      <c r="M109" s="9"/>
      <c r="N109" s="8">
        <f t="shared" si="31"/>
        <v>1458.4939295564602</v>
      </c>
      <c r="O109" s="9">
        <v>850</v>
      </c>
      <c r="P109" s="9"/>
      <c r="Q109" s="9">
        <f t="shared" si="22"/>
        <v>4.7E-2</v>
      </c>
      <c r="R109" s="9">
        <f t="shared" si="23"/>
        <v>7.0000000000000001E-3</v>
      </c>
      <c r="S109" s="9"/>
      <c r="T109" s="9">
        <f t="shared" si="32"/>
        <v>0</v>
      </c>
      <c r="U109" s="44">
        <f t="shared" si="33"/>
        <v>-1.2537767969479882E-20</v>
      </c>
      <c r="V109" s="44">
        <f t="shared" si="34"/>
        <v>0</v>
      </c>
      <c r="W109" s="44"/>
      <c r="X109" s="44">
        <f t="shared" si="35"/>
        <v>1458.4939295564602</v>
      </c>
      <c r="Y109" s="44">
        <f t="shared" si="37"/>
        <v>3.0196572703796639E-20</v>
      </c>
      <c r="Z109" s="44">
        <f t="shared" si="38"/>
        <v>0</v>
      </c>
      <c r="AA109" s="9"/>
      <c r="AB109" s="9">
        <f t="shared" si="36"/>
        <v>163.70850229715376</v>
      </c>
      <c r="AC109" s="9">
        <f t="shared" si="39"/>
        <v>30.612244897959197</v>
      </c>
      <c r="AD109" s="9">
        <f t="shared" si="40"/>
        <v>5.1857142857142842</v>
      </c>
      <c r="AE109" s="9">
        <f t="shared" si="41"/>
        <v>5.9031877213695436</v>
      </c>
      <c r="AF109" s="2"/>
      <c r="AG109" s="2"/>
      <c r="AH109" s="2"/>
      <c r="AI109" s="2"/>
      <c r="AM109" s="1"/>
      <c r="AN109" s="1"/>
      <c r="AO109" s="1"/>
    </row>
    <row r="110" spans="1:41">
      <c r="A110" s="36">
        <v>0.99</v>
      </c>
      <c r="B110" s="36">
        <f>1-A110</f>
        <v>1.0000000000000009E-2</v>
      </c>
      <c r="C110" s="36">
        <f t="shared" si="25"/>
        <v>0.78951016712705913</v>
      </c>
      <c r="D110" s="36">
        <f t="shared" si="26"/>
        <v>0</v>
      </c>
      <c r="E110" s="36">
        <f t="shared" si="27"/>
        <v>0</v>
      </c>
      <c r="F110" s="36">
        <f t="shared" si="28"/>
        <v>0</v>
      </c>
      <c r="G110" s="38"/>
      <c r="H110" s="42">
        <f t="shared" si="29"/>
        <v>1</v>
      </c>
      <c r="I110" s="42">
        <f t="shared" si="42"/>
        <v>0</v>
      </c>
      <c r="J110" s="42">
        <f t="shared" si="42"/>
        <v>0</v>
      </c>
      <c r="K110" s="42">
        <f t="shared" si="42"/>
        <v>0</v>
      </c>
      <c r="L110" s="43">
        <f t="shared" si="30"/>
        <v>0</v>
      </c>
      <c r="M110" s="42"/>
      <c r="N110" s="36">
        <f t="shared" si="31"/>
        <v>1458.4939295564602</v>
      </c>
      <c r="O110" s="42">
        <v>850</v>
      </c>
      <c r="P110" s="42"/>
      <c r="Q110" s="42">
        <f t="shared" si="22"/>
        <v>4.7E-2</v>
      </c>
      <c r="R110" s="42">
        <f t="shared" si="23"/>
        <v>7.0000000000000001E-3</v>
      </c>
      <c r="S110" s="42"/>
      <c r="T110" s="42">
        <f t="shared" si="32"/>
        <v>0</v>
      </c>
      <c r="U110" s="45">
        <f>(U109*B109-Y110*(B109-B110))/B110</f>
        <v>1.9671409734389677E-19</v>
      </c>
      <c r="V110" s="45">
        <f t="shared" si="34"/>
        <v>0</v>
      </c>
      <c r="W110" s="45"/>
      <c r="X110" s="45">
        <f t="shared" si="35"/>
        <v>1458.4939295564602</v>
      </c>
      <c r="Y110" s="45">
        <f t="shared" si="37"/>
        <v>-2.2178963328285655E-19</v>
      </c>
      <c r="Z110" s="45">
        <f t="shared" si="38"/>
        <v>0</v>
      </c>
      <c r="AA110" s="42"/>
      <c r="AB110" s="42">
        <f t="shared" si="36"/>
        <v>162.05488106182898</v>
      </c>
      <c r="AC110" s="42">
        <f t="shared" si="39"/>
        <v>30.303030303030319</v>
      </c>
      <c r="AD110" s="42">
        <f t="shared" si="40"/>
        <v>5.1333333333333311</v>
      </c>
      <c r="AE110" s="42">
        <f t="shared" si="41"/>
        <v>5.9031877213695454</v>
      </c>
      <c r="AF110" s="2"/>
      <c r="AG110" s="2"/>
      <c r="AH110" s="2"/>
      <c r="AI110" s="2"/>
      <c r="AM110" s="1"/>
      <c r="AN110" s="1"/>
      <c r="AO110" s="1"/>
    </row>
    <row r="111" spans="1:41">
      <c r="A111" s="2"/>
      <c r="B111" s="8"/>
      <c r="C111" s="8"/>
      <c r="D111" s="8"/>
      <c r="E111" s="8"/>
      <c r="F111" s="8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1:41" ht="18">
      <c r="A112" s="25" t="s">
        <v>0</v>
      </c>
      <c r="B112" s="33"/>
      <c r="C112" s="18"/>
      <c r="D112" s="19"/>
      <c r="E112" s="60" t="s">
        <v>1</v>
      </c>
      <c r="F112" s="60"/>
      <c r="G112" s="60"/>
      <c r="H112" s="60"/>
      <c r="I112" s="60"/>
      <c r="J112" s="60"/>
      <c r="K112" s="17"/>
      <c r="L112" s="58" t="s">
        <v>41</v>
      </c>
      <c r="M112" s="58"/>
      <c r="N112" s="58"/>
      <c r="O112" s="58"/>
      <c r="P112" s="58"/>
      <c r="Q112" s="58"/>
      <c r="R112" s="58"/>
      <c r="S112" s="58"/>
      <c r="T112" s="58"/>
      <c r="U112" s="26"/>
      <c r="V112" s="26"/>
      <c r="W112" s="59" t="s">
        <v>2</v>
      </c>
      <c r="X112" s="59"/>
      <c r="Y112" s="59"/>
      <c r="Z112" s="59"/>
      <c r="AA112" s="58" t="s">
        <v>3</v>
      </c>
      <c r="AB112" s="58"/>
      <c r="AC112" s="58"/>
      <c r="AD112" s="58"/>
      <c r="AE112" s="17"/>
      <c r="AM112" s="1"/>
      <c r="AN112" s="1"/>
      <c r="AO112" s="1"/>
    </row>
    <row r="113" spans="1:41" ht="18">
      <c r="A113" s="20" t="s">
        <v>46</v>
      </c>
      <c r="B113" s="20"/>
      <c r="F113" s="2" t="s">
        <v>4</v>
      </c>
      <c r="G113" s="2" t="s">
        <v>5</v>
      </c>
      <c r="H113" s="2" t="s">
        <v>6</v>
      </c>
      <c r="I113" s="2" t="s">
        <v>7</v>
      </c>
      <c r="J113" s="2" t="s">
        <v>8</v>
      </c>
      <c r="L113" s="2" t="s">
        <v>9</v>
      </c>
      <c r="M113" s="46" t="s">
        <v>10</v>
      </c>
      <c r="N113" s="46"/>
      <c r="O113" s="47" t="s">
        <v>11</v>
      </c>
      <c r="P113" s="47"/>
      <c r="Q113" s="2" t="s">
        <v>12</v>
      </c>
      <c r="R113" s="2"/>
      <c r="S113" s="46" t="s">
        <v>13</v>
      </c>
      <c r="T113" s="46"/>
      <c r="U113" s="48" t="s">
        <v>29</v>
      </c>
      <c r="V113" s="48"/>
      <c r="W113" s="22" t="s">
        <v>14</v>
      </c>
      <c r="X113" s="23" t="s">
        <v>15</v>
      </c>
      <c r="Y113" s="23" t="s">
        <v>16</v>
      </c>
      <c r="Z113" s="23" t="s">
        <v>17</v>
      </c>
      <c r="AA113" s="28" t="s">
        <v>44</v>
      </c>
      <c r="AB113" s="27" t="s">
        <v>45</v>
      </c>
      <c r="AC113" s="46" t="s">
        <v>58</v>
      </c>
      <c r="AD113" s="46"/>
      <c r="AE113" s="29" t="s">
        <v>43</v>
      </c>
      <c r="AM113" s="1"/>
      <c r="AN113" s="1"/>
      <c r="AO113" s="1"/>
    </row>
    <row r="114" spans="1:41">
      <c r="A114" s="20">
        <v>1</v>
      </c>
      <c r="B114" s="20"/>
      <c r="E114" s="24" t="s">
        <v>18</v>
      </c>
      <c r="F114" s="8">
        <v>0.56999999999999995</v>
      </c>
      <c r="G114" s="8">
        <v>0.28000000000000003</v>
      </c>
      <c r="H114" s="8">
        <v>0.13</v>
      </c>
      <c r="I114" s="8">
        <v>0.02</v>
      </c>
      <c r="J114" s="32" t="s">
        <v>47</v>
      </c>
      <c r="L114" s="2"/>
      <c r="M114" s="1" t="s">
        <v>19</v>
      </c>
      <c r="N114" s="1" t="s">
        <v>17</v>
      </c>
      <c r="O114" s="10" t="s">
        <v>19</v>
      </c>
      <c r="P114" s="1" t="s">
        <v>17</v>
      </c>
      <c r="Q114" s="1" t="s">
        <v>19</v>
      </c>
      <c r="R114" s="1" t="s">
        <v>17</v>
      </c>
      <c r="S114" s="1" t="s">
        <v>19</v>
      </c>
      <c r="T114" s="1" t="s">
        <v>17</v>
      </c>
      <c r="U114" s="48"/>
      <c r="V114" s="48"/>
      <c r="W114" s="22" t="s">
        <v>20</v>
      </c>
      <c r="X114" s="22">
        <v>369000</v>
      </c>
      <c r="Y114" s="22">
        <v>36.9</v>
      </c>
      <c r="Z114" s="22" t="s">
        <v>57</v>
      </c>
      <c r="AA114" s="3" t="s">
        <v>21</v>
      </c>
      <c r="AB114" s="2">
        <v>150</v>
      </c>
      <c r="AC114" s="2">
        <v>200</v>
      </c>
      <c r="AD114" s="2">
        <v>400</v>
      </c>
      <c r="AE114" s="1" t="s">
        <v>53</v>
      </c>
      <c r="AF114" s="22"/>
      <c r="AM114" s="1"/>
      <c r="AN114" s="1"/>
      <c r="AO114" s="1"/>
    </row>
    <row r="115" spans="1:41">
      <c r="A115" s="14"/>
      <c r="E115" s="24" t="s">
        <v>22</v>
      </c>
      <c r="F115" s="8">
        <v>0.221727441542484</v>
      </c>
      <c r="G115" s="8">
        <v>-0.36474164133738601</v>
      </c>
      <c r="H115" s="8">
        <v>-0.81661600810536983</v>
      </c>
      <c r="I115" s="8">
        <v>-3.7487335359675786E-2</v>
      </c>
      <c r="J115" s="32" t="s">
        <v>49</v>
      </c>
      <c r="L115" s="2" t="s">
        <v>23</v>
      </c>
      <c r="M115" s="2">
        <v>7.0000000000000001E-3</v>
      </c>
      <c r="N115" s="30" t="s">
        <v>50</v>
      </c>
      <c r="O115" s="21">
        <v>2.7E-2</v>
      </c>
      <c r="P115" s="2" t="s">
        <v>51</v>
      </c>
      <c r="Q115" s="2">
        <v>0.10299999999999999</v>
      </c>
      <c r="R115" s="2" t="s">
        <v>51</v>
      </c>
      <c r="S115" s="2">
        <v>0.06</v>
      </c>
      <c r="T115" s="2" t="s">
        <v>52</v>
      </c>
      <c r="U115" s="2" t="s">
        <v>23</v>
      </c>
      <c r="V115" s="12">
        <f>M115*F114+O115*G114+Q115*H114+S115*I114</f>
        <v>2.614E-2</v>
      </c>
      <c r="W115" s="2"/>
      <c r="AA115" s="3" t="s">
        <v>24</v>
      </c>
      <c r="AB115" s="2">
        <v>30</v>
      </c>
      <c r="AC115" s="2"/>
      <c r="AD115" s="2"/>
      <c r="AE115" s="1" t="s">
        <v>55</v>
      </c>
      <c r="AM115" s="1"/>
      <c r="AN115" s="1"/>
      <c r="AO115" s="1"/>
    </row>
    <row r="116" spans="1:41">
      <c r="A116" s="34"/>
      <c r="B116" s="34"/>
      <c r="C116" s="34"/>
      <c r="D116" s="34"/>
      <c r="E116" s="35" t="s">
        <v>25</v>
      </c>
      <c r="F116" s="36">
        <v>7.3015873015873006E-2</v>
      </c>
      <c r="G116" s="36">
        <v>-1.0730158730158701</v>
      </c>
      <c r="H116" s="36"/>
      <c r="I116" s="36"/>
      <c r="J116" s="31" t="s">
        <v>48</v>
      </c>
      <c r="K116" s="37"/>
      <c r="L116" s="38" t="s">
        <v>24</v>
      </c>
      <c r="M116" s="38">
        <v>4.7E-2</v>
      </c>
      <c r="N116" s="39" t="s">
        <v>26</v>
      </c>
      <c r="O116" s="40">
        <v>2.7900000000000001E-2</v>
      </c>
      <c r="P116" s="38" t="s">
        <v>26</v>
      </c>
      <c r="Q116" s="38">
        <v>6.0100000000000001E-2</v>
      </c>
      <c r="R116" s="38" t="s">
        <v>26</v>
      </c>
      <c r="S116" s="38">
        <v>0.15</v>
      </c>
      <c r="T116" s="38" t="s">
        <v>26</v>
      </c>
      <c r="U116" s="38" t="s">
        <v>24</v>
      </c>
      <c r="V116" s="41">
        <f>M116*F114+O116*G114+Q116*H114+S116*I114</f>
        <v>4.5415000000000004E-2</v>
      </c>
      <c r="W116" s="38"/>
      <c r="X116" s="37"/>
      <c r="Y116" s="37"/>
      <c r="Z116" s="37"/>
      <c r="AA116" s="6" t="s">
        <v>23</v>
      </c>
      <c r="AB116" s="38">
        <v>5.0819999999999999</v>
      </c>
      <c r="AC116" s="38">
        <v>6.0869999999999997</v>
      </c>
      <c r="AD116" s="38">
        <v>4.2690000000000001</v>
      </c>
      <c r="AE116" s="37" t="s">
        <v>47</v>
      </c>
      <c r="AM116" s="1"/>
      <c r="AN116" s="1"/>
      <c r="AO116" s="1"/>
    </row>
    <row r="117" spans="1:41" s="4" customFormat="1" ht="20.25" customHeight="1">
      <c r="B117" s="15"/>
      <c r="C117" s="49" t="s">
        <v>27</v>
      </c>
      <c r="D117" s="49"/>
      <c r="E117" s="49"/>
      <c r="F117" s="49"/>
      <c r="H117" s="50" t="s">
        <v>28</v>
      </c>
      <c r="I117" s="50"/>
      <c r="J117" s="50"/>
      <c r="K117" s="50"/>
      <c r="L117" s="50"/>
      <c r="Q117" s="50" t="s">
        <v>29</v>
      </c>
      <c r="R117" s="50"/>
      <c r="S117" s="3"/>
      <c r="T117" s="50" t="s">
        <v>30</v>
      </c>
      <c r="U117" s="50"/>
      <c r="V117" s="50"/>
      <c r="W117" s="3"/>
      <c r="X117" s="50" t="s">
        <v>31</v>
      </c>
      <c r="Y117" s="50"/>
      <c r="Z117" s="50"/>
      <c r="AA117" s="3"/>
      <c r="AB117" s="50" t="s">
        <v>32</v>
      </c>
      <c r="AC117" s="50"/>
      <c r="AD117" s="50"/>
      <c r="AE117" s="50"/>
    </row>
    <row r="118" spans="1:41" s="4" customFormat="1" ht="18" customHeight="1">
      <c r="A118" s="54" t="s">
        <v>33</v>
      </c>
      <c r="B118" s="56" t="s">
        <v>34</v>
      </c>
      <c r="C118" s="56" t="s">
        <v>39</v>
      </c>
      <c r="D118" s="56" t="s">
        <v>5</v>
      </c>
      <c r="E118" s="56" t="s">
        <v>6</v>
      </c>
      <c r="F118" s="56" t="s">
        <v>40</v>
      </c>
      <c r="G118" s="51"/>
      <c r="H118" s="52" t="s">
        <v>39</v>
      </c>
      <c r="I118" s="52" t="s">
        <v>5</v>
      </c>
      <c r="J118" s="52" t="s">
        <v>6</v>
      </c>
      <c r="K118" s="52" t="s">
        <v>40</v>
      </c>
      <c r="L118" s="52" t="s">
        <v>35</v>
      </c>
      <c r="N118" s="52" t="s">
        <v>36</v>
      </c>
      <c r="O118" s="52" t="s">
        <v>42</v>
      </c>
      <c r="P118" s="52"/>
      <c r="Q118" s="52" t="s">
        <v>24</v>
      </c>
      <c r="R118" s="52" t="s">
        <v>23</v>
      </c>
      <c r="S118" s="7"/>
      <c r="T118" s="52" t="s">
        <v>21</v>
      </c>
      <c r="U118" s="52" t="s">
        <v>24</v>
      </c>
      <c r="V118" s="52" t="s">
        <v>23</v>
      </c>
      <c r="W118" s="7"/>
      <c r="X118" s="52" t="s">
        <v>21</v>
      </c>
      <c r="Y118" s="52" t="s">
        <v>24</v>
      </c>
      <c r="Z118" s="52" t="s">
        <v>23</v>
      </c>
      <c r="AA118" s="7"/>
      <c r="AB118" s="52" t="s">
        <v>21</v>
      </c>
      <c r="AC118" s="52" t="s">
        <v>24</v>
      </c>
      <c r="AD118" s="52" t="s">
        <v>23</v>
      </c>
      <c r="AE118" s="52" t="s">
        <v>37</v>
      </c>
    </row>
    <row r="119" spans="1:41" ht="16" customHeight="1" thickBot="1">
      <c r="A119" s="55"/>
      <c r="B119" s="57"/>
      <c r="C119" s="57"/>
      <c r="D119" s="57"/>
      <c r="E119" s="57"/>
      <c r="F119" s="57"/>
      <c r="G119" s="51"/>
      <c r="H119" s="53"/>
      <c r="I119" s="53"/>
      <c r="J119" s="53"/>
      <c r="K119" s="53"/>
      <c r="L119" s="53"/>
      <c r="N119" s="53"/>
      <c r="O119" s="53"/>
      <c r="P119" s="52"/>
      <c r="Q119" s="53"/>
      <c r="R119" s="53"/>
      <c r="S119" s="7"/>
      <c r="T119" s="53"/>
      <c r="U119" s="53"/>
      <c r="V119" s="53"/>
      <c r="W119" s="7"/>
      <c r="X119" s="53"/>
      <c r="Y119" s="53"/>
      <c r="Z119" s="53"/>
      <c r="AA119" s="7"/>
      <c r="AB119" s="53"/>
      <c r="AC119" s="53"/>
      <c r="AD119" s="53"/>
      <c r="AE119" s="53"/>
      <c r="AM119" s="1"/>
      <c r="AN119" s="1"/>
      <c r="AO119" s="1"/>
    </row>
    <row r="120" spans="1:41" ht="17" thickTop="1">
      <c r="A120" s="2">
        <v>0</v>
      </c>
      <c r="B120" s="8">
        <f>1-A120</f>
        <v>1</v>
      </c>
      <c r="C120" s="8">
        <f>F114</f>
        <v>0.56999999999999995</v>
      </c>
      <c r="D120" s="8">
        <f>G114</f>
        <v>0.28000000000000003</v>
      </c>
      <c r="E120" s="8">
        <f>H114</f>
        <v>0.13</v>
      </c>
      <c r="F120" s="8">
        <f>I114</f>
        <v>0.02</v>
      </c>
      <c r="G120" s="2"/>
      <c r="H120" s="8">
        <f>C120/SUM($C120:$F120)*(1-$L120)</f>
        <v>0.56976829268292684</v>
      </c>
      <c r="I120" s="8">
        <f t="shared" ref="I120:K135" si="43">D120/SUM($C120:$F120)*(1-$L120)</f>
        <v>0.27988617886178868</v>
      </c>
      <c r="J120" s="8">
        <f t="shared" si="43"/>
        <v>0.12994715447154473</v>
      </c>
      <c r="K120" s="8">
        <f t="shared" si="43"/>
        <v>1.9991869918699189E-2</v>
      </c>
      <c r="L120" s="13">
        <f>T120/$X$5</f>
        <v>4.0650406504065041E-4</v>
      </c>
      <c r="M120" s="8"/>
      <c r="N120" s="8">
        <f>(1+10^(2*$A$5-2.1))*(1447)</f>
        <v>1458.4939295564602</v>
      </c>
      <c r="O120" s="8">
        <v>850</v>
      </c>
      <c r="P120" s="8"/>
      <c r="Q120" s="8">
        <f t="shared" ref="Q120:Q183" si="44">$M$7*H120+$O$7*I120+$Q$7*J120+$S$7*K120+O120*L120</f>
        <v>0.39092499390243901</v>
      </c>
      <c r="R120" s="8">
        <f t="shared" ref="R120:R183" si="45">$M$6*H120+$O$6*I120+$Q$6*J120+$S$6*K120</f>
        <v>2.612937398373984E-2</v>
      </c>
      <c r="S120" s="8"/>
      <c r="T120" s="8">
        <f>AB114</f>
        <v>150</v>
      </c>
      <c r="U120" s="8">
        <f>AB115</f>
        <v>30</v>
      </c>
      <c r="V120" s="8">
        <f>AB116</f>
        <v>5.0819999999999999</v>
      </c>
      <c r="W120" s="8"/>
      <c r="X120" s="8">
        <f>N120</f>
        <v>1458.4939295564602</v>
      </c>
      <c r="Y120" s="8"/>
      <c r="Z120" s="8"/>
      <c r="AA120" s="8"/>
      <c r="AB120" s="8"/>
      <c r="AC120" s="8"/>
      <c r="AD120" s="8"/>
      <c r="AE120" s="8"/>
      <c r="AF120" s="2"/>
      <c r="AG120" s="2"/>
      <c r="AI120" s="2"/>
      <c r="AM120" s="1"/>
      <c r="AN120" s="1"/>
      <c r="AO120" s="1"/>
    </row>
    <row r="121" spans="1:41">
      <c r="A121" s="2">
        <v>0.01</v>
      </c>
      <c r="B121" s="8">
        <f t="shared" ref="B121:B184" si="46">1-A121</f>
        <v>0.99</v>
      </c>
      <c r="C121" s="8">
        <f t="shared" ref="C121:C184" si="47">IF($F$5+$A121*$F$6&gt;0, $F$5+$A121*$F$6, 0)</f>
        <v>0.5722172744154248</v>
      </c>
      <c r="D121" s="8">
        <f t="shared" ref="D121:D184" si="48">IF($G$5+$A121*$G$6&gt;0, $G$5+$A121*$G$6, 0)</f>
        <v>0.27635258358662618</v>
      </c>
      <c r="E121" s="8">
        <f t="shared" ref="E121:E184" si="49">IF($H$5+$A121*$H$6&gt;0, $H$5+$A121*$H$6, 0)</f>
        <v>0.12183383991894631</v>
      </c>
      <c r="F121" s="8">
        <f t="shared" ref="F121:F184" si="50">IF($I$5+$A121*$I$6&gt;0, $I$5+$A121*$I$6, 0)</f>
        <v>1.9625126646403243E-2</v>
      </c>
      <c r="G121" s="2"/>
      <c r="H121" s="9">
        <f t="shared" ref="H121:H184" si="51">C121/SUM($C121:$F121)*(1-$L121)</f>
        <v>0.57776616969892625</v>
      </c>
      <c r="I121" s="9">
        <f t="shared" si="43"/>
        <v>0.2790324249968909</v>
      </c>
      <c r="J121" s="9">
        <f t="shared" si="43"/>
        <v>0.1230152848873593</v>
      </c>
      <c r="K121" s="9">
        <f t="shared" si="43"/>
        <v>1.981543507915301E-2</v>
      </c>
      <c r="L121" s="13">
        <f t="shared" ref="L121:L184" si="52">T121/$X$5</f>
        <v>3.7068533767056847E-4</v>
      </c>
      <c r="M121" s="9"/>
      <c r="N121" s="8">
        <f t="shared" ref="N121:N184" si="53">(1+10^(2*$A$5-2.1))*(1447)</f>
        <v>1458.4939295564602</v>
      </c>
      <c r="O121" s="9">
        <v>850</v>
      </c>
      <c r="P121" s="9"/>
      <c r="Q121" s="9">
        <f t="shared" si="44"/>
        <v>0.3603880855368492</v>
      </c>
      <c r="R121" s="9">
        <f t="shared" si="45"/>
        <v>2.5437739110955725E-2</v>
      </c>
      <c r="S121" s="9"/>
      <c r="T121" s="9">
        <f>IF((B120*T120-X120*(B120-B121))/B121&lt;0,0,(B120*T120-X120*(B120-B121))/B121)</f>
        <v>136.78288960043977</v>
      </c>
      <c r="U121" s="9">
        <f t="shared" ref="U121:U184" si="54">(U120*B120-Y121*(B120-B121))/B121</f>
        <v>29.539760060885378</v>
      </c>
      <c r="V121" s="9">
        <f>IF((V120*B120-Z121*(B120-B121))/B121&gt;0,(V120*B120-Z121*(B120-B121))/B121,0)</f>
        <v>3.7021629728270717</v>
      </c>
      <c r="W121" s="9"/>
      <c r="X121" s="9">
        <f>N121</f>
        <v>1458.4939295564602</v>
      </c>
      <c r="Y121" s="9">
        <f>U120/(Q120+(1-Q120)*A121)</f>
        <v>75.563753972347584</v>
      </c>
      <c r="Z121" s="9">
        <f>V120/(R120+(1-R120)*(B120-B121)/B120)</f>
        <v>141.68586569011973</v>
      </c>
      <c r="AA121" s="9"/>
      <c r="AB121" s="9">
        <f>X121</f>
        <v>1458.4939295564602</v>
      </c>
      <c r="AC121" s="9">
        <f>Y121</f>
        <v>75.563753972347584</v>
      </c>
      <c r="AD121" s="9">
        <f>Z121</f>
        <v>141.68586569011973</v>
      </c>
      <c r="AE121" s="9">
        <f>AC121/AD121</f>
        <v>0.53331892778643564</v>
      </c>
      <c r="AF121" s="2"/>
      <c r="AG121" s="2"/>
      <c r="AI121" s="2"/>
      <c r="AM121" s="1"/>
      <c r="AN121" s="1"/>
      <c r="AO121" s="1"/>
    </row>
    <row r="122" spans="1:41">
      <c r="A122" s="2">
        <v>0.02</v>
      </c>
      <c r="B122" s="8">
        <f t="shared" si="46"/>
        <v>0.98</v>
      </c>
      <c r="C122" s="8">
        <f t="shared" si="47"/>
        <v>0.57443454883084966</v>
      </c>
      <c r="D122" s="8">
        <f t="shared" si="48"/>
        <v>0.27270516717325233</v>
      </c>
      <c r="E122" s="8">
        <f t="shared" si="49"/>
        <v>0.11366767983789261</v>
      </c>
      <c r="F122" s="8">
        <f t="shared" si="50"/>
        <v>1.9250253292806486E-2</v>
      </c>
      <c r="G122" s="2"/>
      <c r="H122" s="9">
        <f t="shared" si="51"/>
        <v>0.58592737916595616</v>
      </c>
      <c r="I122" s="9">
        <f t="shared" si="43"/>
        <v>0.27816123562214357</v>
      </c>
      <c r="J122" s="9">
        <f t="shared" si="43"/>
        <v>0.11594185252061333</v>
      </c>
      <c r="K122" s="9">
        <f t="shared" si="43"/>
        <v>1.9635397075422525E-2</v>
      </c>
      <c r="L122" s="13">
        <f t="shared" si="52"/>
        <v>3.3413561586436249E-4</v>
      </c>
      <c r="M122" s="9"/>
      <c r="N122" s="8">
        <f t="shared" si="53"/>
        <v>1458.4939295564602</v>
      </c>
      <c r="O122" s="9">
        <v>850</v>
      </c>
      <c r="P122" s="9"/>
      <c r="Q122" s="9">
        <f t="shared" si="44"/>
        <v>0.32922797367716811</v>
      </c>
      <c r="R122" s="9">
        <f t="shared" si="45"/>
        <v>2.473197965010809E-2</v>
      </c>
      <c r="S122" s="9"/>
      <c r="T122" s="9">
        <f t="shared" ref="T122:T185" si="55">IF((B121*T121-X121*(B121-B122))/B122&lt;0,0,(B121*T121-X121*(B121-B122))/B122)</f>
        <v>123.29604225394976</v>
      </c>
      <c r="U122" s="9">
        <f t="shared" si="54"/>
        <v>29.019378376468342</v>
      </c>
      <c r="V122" s="9">
        <f t="shared" ref="V122:V185" si="56">IF((V121*B121-Z122*(B121-B122))/B122&gt;0,(V121*B121-Z122*(B121-B122))/B122,0)</f>
        <v>2.6662174729863874</v>
      </c>
      <c r="W122" s="9"/>
      <c r="X122" s="9">
        <f t="shared" ref="X122:X185" si="57">N122</f>
        <v>1458.4939295564602</v>
      </c>
      <c r="Y122" s="9">
        <f>U121/(Q121+(1-Q121)*(A122-A121))</f>
        <v>80.537165133754925</v>
      </c>
      <c r="Z122" s="9">
        <f>V121/(R121+(1-R121)*(A122-A121))</f>
        <v>105.22482195721402</v>
      </c>
      <c r="AA122" s="9"/>
      <c r="AB122" s="9">
        <f t="shared" ref="AB122:AB185" si="58">IF(T121&gt;0,X122,(AB121*A121)/A122)</f>
        <v>1458.4939295564602</v>
      </c>
      <c r="AC122" s="9">
        <f>(AC121*A121+Y122*(A122-A121))/A122</f>
        <v>78.050459553051255</v>
      </c>
      <c r="AD122" s="9">
        <f>(AD121*A121+Z122*(A122-A121))/A122</f>
        <v>123.45534382366687</v>
      </c>
      <c r="AE122" s="9">
        <f>AC122/AD122</f>
        <v>0.63221612880955491</v>
      </c>
      <c r="AF122" s="2"/>
      <c r="AG122" s="2"/>
      <c r="AI122" s="2"/>
      <c r="AM122" s="1"/>
      <c r="AN122" s="1"/>
      <c r="AO122" s="1"/>
    </row>
    <row r="123" spans="1:41">
      <c r="A123" s="2">
        <v>0.03</v>
      </c>
      <c r="B123" s="8">
        <f t="shared" si="46"/>
        <v>0.97</v>
      </c>
      <c r="C123" s="8">
        <f t="shared" si="47"/>
        <v>0.57665182324627451</v>
      </c>
      <c r="D123" s="8">
        <f t="shared" si="48"/>
        <v>0.26905775075987842</v>
      </c>
      <c r="E123" s="8">
        <f t="shared" si="49"/>
        <v>0.10550151975683891</v>
      </c>
      <c r="F123" s="8">
        <f t="shared" si="50"/>
        <v>1.8875379939209729E-2</v>
      </c>
      <c r="G123" s="2"/>
      <c r="H123" s="9">
        <f t="shared" si="51"/>
        <v>0.59425697604471961</v>
      </c>
      <c r="I123" s="9">
        <f t="shared" si="43"/>
        <v>0.27727207112232471</v>
      </c>
      <c r="J123" s="9">
        <f t="shared" si="43"/>
        <v>0.1087224761483946</v>
      </c>
      <c r="K123" s="9">
        <f t="shared" si="43"/>
        <v>1.9451644393014417E-2</v>
      </c>
      <c r="L123" s="13">
        <f t="shared" si="52"/>
        <v>2.9683229154668834E-4</v>
      </c>
      <c r="M123" s="9"/>
      <c r="N123" s="8">
        <f t="shared" si="53"/>
        <v>1458.4939295564602</v>
      </c>
      <c r="O123" s="9">
        <v>850</v>
      </c>
      <c r="P123" s="9"/>
      <c r="Q123" s="9">
        <f t="shared" si="44"/>
        <v>0.29742538394857049</v>
      </c>
      <c r="R123" s="9">
        <f t="shared" si="45"/>
        <v>2.4011658459481312E-2</v>
      </c>
      <c r="S123" s="9"/>
      <c r="T123" s="9">
        <f t="shared" si="55"/>
        <v>109.531115580728</v>
      </c>
      <c r="U123" s="9">
        <f t="shared" si="54"/>
        <v>28.427993305307226</v>
      </c>
      <c r="V123" s="9">
        <f t="shared" si="56"/>
        <v>1.8966316341699034</v>
      </c>
      <c r="W123" s="9"/>
      <c r="X123" s="9">
        <f t="shared" si="57"/>
        <v>1458.4939295564602</v>
      </c>
      <c r="Y123" s="9">
        <f t="shared" ref="Y123:Y186" si="59">U122/(Q122+(1-Q122)*(A123-A122))</f>
        <v>86.383730279096582</v>
      </c>
      <c r="Z123" s="9">
        <f t="shared" ref="Z123:Z186" si="60">V122/(R122+(1-R122)*(A123-A122))</f>
        <v>77.31604383818528</v>
      </c>
      <c r="AA123" s="9"/>
      <c r="AB123" s="9">
        <f t="shared" si="58"/>
        <v>1458.4939295564602</v>
      </c>
      <c r="AC123" s="9">
        <f t="shared" ref="AC123:AC186" si="61">(AC122*A122+Y123*(A123-A122))/A123</f>
        <v>80.828216461733035</v>
      </c>
      <c r="AD123" s="9">
        <f t="shared" ref="AD123:AD186" si="62">(AD122*A122+Z123*(A123-A122))/A123</f>
        <v>108.07557716183968</v>
      </c>
      <c r="AE123" s="9">
        <f t="shared" ref="AE123:AE186" si="63">AC123/AD123</f>
        <v>0.74788604959930405</v>
      </c>
      <c r="AF123" s="2"/>
      <c r="AG123" s="2"/>
      <c r="AH123" s="2"/>
      <c r="AI123" s="2"/>
      <c r="AM123" s="1"/>
      <c r="AN123" s="1"/>
      <c r="AO123" s="1"/>
    </row>
    <row r="124" spans="1:41">
      <c r="A124" s="2">
        <v>0.04</v>
      </c>
      <c r="B124" s="8">
        <f t="shared" si="46"/>
        <v>0.96</v>
      </c>
      <c r="C124" s="8">
        <f t="shared" si="47"/>
        <v>0.57886909766169936</v>
      </c>
      <c r="D124" s="8">
        <f t="shared" si="48"/>
        <v>0.26541033434650457</v>
      </c>
      <c r="E124" s="8">
        <f t="shared" si="49"/>
        <v>9.7335359675785216E-2</v>
      </c>
      <c r="F124" s="8">
        <f t="shared" si="50"/>
        <v>1.8500506585612968E-2</v>
      </c>
      <c r="G124" s="2"/>
      <c r="H124" s="9">
        <f t="shared" si="51"/>
        <v>0.60276022606374047</v>
      </c>
      <c r="I124" s="9">
        <f t="shared" si="43"/>
        <v>0.27636436938260306</v>
      </c>
      <c r="J124" s="9">
        <f t="shared" si="43"/>
        <v>0.10135259187122721</v>
      </c>
      <c r="K124" s="9">
        <f t="shared" si="43"/>
        <v>1.9264060867790242E-2</v>
      </c>
      <c r="L124" s="13">
        <f t="shared" si="52"/>
        <v>2.5875181463906263E-4</v>
      </c>
      <c r="M124" s="9"/>
      <c r="N124" s="8">
        <f t="shared" si="53"/>
        <v>1458.4939295564602</v>
      </c>
      <c r="O124" s="9">
        <v>850</v>
      </c>
      <c r="P124" s="9"/>
      <c r="Q124" s="9">
        <f t="shared" si="44"/>
        <v>0.26496023887560294</v>
      </c>
      <c r="R124" s="9">
        <f t="shared" si="45"/>
        <v>2.3276320170580282E-2</v>
      </c>
      <c r="S124" s="9"/>
      <c r="T124" s="9">
        <f t="shared" si="55"/>
        <v>95.479419601814115</v>
      </c>
      <c r="U124" s="9">
        <f t="shared" si="54"/>
        <v>27.751466466607081</v>
      </c>
      <c r="V124" s="9">
        <f t="shared" si="56"/>
        <v>1.3313814764876903</v>
      </c>
      <c r="W124" s="9"/>
      <c r="X124" s="9">
        <f t="shared" si="57"/>
        <v>1458.4939295564602</v>
      </c>
      <c r="Y124" s="9">
        <f t="shared" si="59"/>
        <v>93.37456982052089</v>
      </c>
      <c r="Z124" s="9">
        <f t="shared" si="60"/>
        <v>56.160646771662321</v>
      </c>
      <c r="AA124" s="9"/>
      <c r="AB124" s="9">
        <f t="shared" si="58"/>
        <v>1458.4939295564602</v>
      </c>
      <c r="AC124" s="9">
        <f t="shared" si="61"/>
        <v>83.964804801430006</v>
      </c>
      <c r="AD124" s="9">
        <f t="shared" si="62"/>
        <v>95.096844564295338</v>
      </c>
      <c r="AE124" s="9">
        <f t="shared" si="63"/>
        <v>0.88293996700028343</v>
      </c>
      <c r="AF124" s="2"/>
      <c r="AG124" s="2"/>
      <c r="AH124" s="2"/>
      <c r="AI124" s="2"/>
      <c r="AM124" s="1"/>
      <c r="AN124" s="1"/>
      <c r="AO124" s="1"/>
    </row>
    <row r="125" spans="1:41">
      <c r="A125" s="2">
        <v>0.05</v>
      </c>
      <c r="B125" s="8">
        <f t="shared" si="46"/>
        <v>0.95</v>
      </c>
      <c r="C125" s="8">
        <f t="shared" si="47"/>
        <v>0.5810863720771241</v>
      </c>
      <c r="D125" s="8">
        <f t="shared" si="48"/>
        <v>0.26176291793313072</v>
      </c>
      <c r="E125" s="8">
        <f t="shared" si="49"/>
        <v>8.9169199594731519E-2</v>
      </c>
      <c r="F125" s="8">
        <f t="shared" si="50"/>
        <v>1.812563323201621E-2</v>
      </c>
      <c r="G125" s="2"/>
      <c r="H125" s="9">
        <f t="shared" si="51"/>
        <v>0.61144261682006695</v>
      </c>
      <c r="I125" s="9">
        <f t="shared" si="43"/>
        <v>0.27543754460351899</v>
      </c>
      <c r="J125" s="9">
        <f t="shared" si="43"/>
        <v>9.3827443491855178E-2</v>
      </c>
      <c r="K125" s="9">
        <f t="shared" si="43"/>
        <v>1.9072525441078163E-2</v>
      </c>
      <c r="L125" s="13">
        <f t="shared" si="52"/>
        <v>2.1986964348075008E-4</v>
      </c>
      <c r="M125" s="9"/>
      <c r="N125" s="8">
        <f t="shared" si="53"/>
        <v>1458.4939295564602</v>
      </c>
      <c r="O125" s="9">
        <v>850</v>
      </c>
      <c r="P125" s="9"/>
      <c r="Q125" s="9">
        <f t="shared" si="44"/>
        <v>0.23181161561364111</v>
      </c>
      <c r="R125" s="9">
        <f t="shared" si="45"/>
        <v>2.2525490228161252E-2</v>
      </c>
      <c r="S125" s="9"/>
      <c r="T125" s="9">
        <f t="shared" si="55"/>
        <v>81.131898444396782</v>
      </c>
      <c r="U125" s="9">
        <f t="shared" si="54"/>
        <v>26.970839133284027</v>
      </c>
      <c r="V125" s="9">
        <f t="shared" si="56"/>
        <v>0.92127273552314215</v>
      </c>
      <c r="W125" s="9"/>
      <c r="X125" s="9">
        <f t="shared" si="57"/>
        <v>1458.4939295564602</v>
      </c>
      <c r="Y125" s="9">
        <f t="shared" si="59"/>
        <v>101.91106313229717</v>
      </c>
      <c r="Z125" s="9">
        <f t="shared" si="60"/>
        <v>40.291711868119727</v>
      </c>
      <c r="AA125" s="9"/>
      <c r="AB125" s="9">
        <f t="shared" si="58"/>
        <v>1458.4939295564602</v>
      </c>
      <c r="AC125" s="9">
        <f t="shared" si="61"/>
        <v>87.554056467603445</v>
      </c>
      <c r="AD125" s="9">
        <f t="shared" si="62"/>
        <v>84.135818025060203</v>
      </c>
      <c r="AE125" s="9">
        <f t="shared" si="63"/>
        <v>1.0406276247474662</v>
      </c>
      <c r="AF125" s="2"/>
      <c r="AG125" s="2"/>
      <c r="AH125" s="2"/>
      <c r="AI125" s="2"/>
      <c r="AM125" s="1"/>
      <c r="AN125" s="1"/>
      <c r="AO125" s="1"/>
    </row>
    <row r="126" spans="1:41">
      <c r="A126" s="2">
        <v>0.06</v>
      </c>
      <c r="B126" s="8">
        <f t="shared" si="46"/>
        <v>0.94</v>
      </c>
      <c r="C126" s="8">
        <f t="shared" si="47"/>
        <v>0.58330364649254896</v>
      </c>
      <c r="D126" s="8">
        <f t="shared" si="48"/>
        <v>0.25811550151975687</v>
      </c>
      <c r="E126" s="8">
        <f t="shared" si="49"/>
        <v>8.1003039513677821E-2</v>
      </c>
      <c r="F126" s="8">
        <f t="shared" si="50"/>
        <v>1.7750759878419453E-2</v>
      </c>
      <c r="G126" s="2"/>
      <c r="H126" s="9">
        <f t="shared" si="51"/>
        <v>0.62030986958902334</v>
      </c>
      <c r="I126" s="9">
        <f t="shared" si="43"/>
        <v>0.2744909860402715</v>
      </c>
      <c r="J126" s="9">
        <f t="shared" si="43"/>
        <v>8.614207227947758E-2</v>
      </c>
      <c r="K126" s="9">
        <f t="shared" si="43"/>
        <v>1.8876911899142552E-2</v>
      </c>
      <c r="L126" s="13">
        <f t="shared" si="52"/>
        <v>1.8016019208502661E-4</v>
      </c>
      <c r="M126" s="9"/>
      <c r="N126" s="8">
        <f t="shared" si="53"/>
        <v>1458.4939295564602</v>
      </c>
      <c r="O126" s="9">
        <v>850</v>
      </c>
      <c r="P126" s="9"/>
      <c r="Q126" s="9">
        <f t="shared" si="44"/>
        <v>0.19795770098234827</v>
      </c>
      <c r="R126" s="9">
        <f t="shared" si="45"/>
        <v>2.1758673868945238E-2</v>
      </c>
      <c r="S126" s="9"/>
      <c r="T126" s="9">
        <f t="shared" si="55"/>
        <v>66.479110879374815</v>
      </c>
      <c r="U126" s="9">
        <f t="shared" si="54"/>
        <v>26.059718659468004</v>
      </c>
      <c r="V126" s="9">
        <f t="shared" si="56"/>
        <v>0.62764619110528674</v>
      </c>
      <c r="W126" s="9"/>
      <c r="X126" s="9">
        <f t="shared" si="57"/>
        <v>1458.4939295564602</v>
      </c>
      <c r="Y126" s="9">
        <f t="shared" si="59"/>
        <v>112.61616367199012</v>
      </c>
      <c r="Z126" s="9">
        <f t="shared" si="60"/>
        <v>28.522167910801532</v>
      </c>
      <c r="AA126" s="9"/>
      <c r="AB126" s="9">
        <f t="shared" si="58"/>
        <v>1458.4939295564602</v>
      </c>
      <c r="AC126" s="9">
        <f t="shared" si="61"/>
        <v>91.73107433500121</v>
      </c>
      <c r="AD126" s="9">
        <f t="shared" si="62"/>
        <v>74.866876339350426</v>
      </c>
      <c r="AE126" s="9">
        <f t="shared" si="63"/>
        <v>1.2252557982946974</v>
      </c>
      <c r="AF126" s="2"/>
      <c r="AG126" s="2"/>
      <c r="AH126" s="2"/>
      <c r="AI126" s="2"/>
      <c r="AM126" s="1"/>
      <c r="AN126" s="1"/>
      <c r="AO126" s="1"/>
    </row>
    <row r="127" spans="1:41">
      <c r="A127" s="2">
        <v>7.0000000000000007E-2</v>
      </c>
      <c r="B127" s="8">
        <f t="shared" si="46"/>
        <v>0.92999999999999994</v>
      </c>
      <c r="C127" s="8">
        <f t="shared" si="47"/>
        <v>0.58552092090797381</v>
      </c>
      <c r="D127" s="8">
        <f t="shared" si="48"/>
        <v>0.25446808510638302</v>
      </c>
      <c r="E127" s="8">
        <f t="shared" si="49"/>
        <v>7.283687943262411E-2</v>
      </c>
      <c r="F127" s="8">
        <f t="shared" si="50"/>
        <v>1.7375886524822696E-2</v>
      </c>
      <c r="G127" s="2"/>
      <c r="H127" s="9">
        <f t="shared" si="51"/>
        <v>0.6293679518964147</v>
      </c>
      <c r="I127" s="9">
        <f t="shared" si="43"/>
        <v>0.27352405666061286</v>
      </c>
      <c r="J127" s="9">
        <f t="shared" si="43"/>
        <v>7.8291306073146411E-2</v>
      </c>
      <c r="K127" s="9">
        <f t="shared" si="43"/>
        <v>1.867708859583337E-2</v>
      </c>
      <c r="L127" s="13">
        <f t="shared" si="52"/>
        <v>1.3959677399262086E-4</v>
      </c>
      <c r="M127" s="9"/>
      <c r="N127" s="8">
        <f t="shared" si="53"/>
        <v>1458.4939295564602</v>
      </c>
      <c r="O127" s="9">
        <v>850</v>
      </c>
      <c r="P127" s="9"/>
      <c r="Q127" s="9">
        <f t="shared" si="44"/>
        <v>0.16337574359806142</v>
      </c>
      <c r="R127" s="9">
        <f t="shared" si="45"/>
        <v>2.0975355034395529E-2</v>
      </c>
      <c r="S127" s="9"/>
      <c r="T127" s="9">
        <f t="shared" si="55"/>
        <v>51.511209603277102</v>
      </c>
      <c r="U127" s="9">
        <f t="shared" si="54"/>
        <v>24.979533655640701</v>
      </c>
      <c r="V127" s="9">
        <f t="shared" si="56"/>
        <v>0.42042389032839061</v>
      </c>
      <c r="W127" s="9"/>
      <c r="X127" s="9">
        <f t="shared" si="57"/>
        <v>1458.4939295564602</v>
      </c>
      <c r="Y127" s="9">
        <f t="shared" si="59"/>
        <v>126.516924015407</v>
      </c>
      <c r="Z127" s="9">
        <f t="shared" si="60"/>
        <v>19.899320163356609</v>
      </c>
      <c r="AA127" s="9"/>
      <c r="AB127" s="9">
        <f t="shared" si="58"/>
        <v>1458.4939295564602</v>
      </c>
      <c r="AC127" s="9">
        <f t="shared" si="61"/>
        <v>96.700481432202039</v>
      </c>
      <c r="AD127" s="9">
        <f t="shared" si="62"/>
        <v>67.014368314208454</v>
      </c>
      <c r="AE127" s="9">
        <f t="shared" si="63"/>
        <v>1.4429813167648631</v>
      </c>
      <c r="AF127" s="2"/>
      <c r="AG127" s="2"/>
      <c r="AH127" s="2"/>
      <c r="AI127" s="2"/>
      <c r="AM127" s="1"/>
      <c r="AN127" s="1"/>
      <c r="AO127" s="1"/>
    </row>
    <row r="128" spans="1:41">
      <c r="A128" s="2">
        <v>0.08</v>
      </c>
      <c r="B128" s="8">
        <f t="shared" si="46"/>
        <v>0.92</v>
      </c>
      <c r="C128" s="8">
        <f t="shared" si="47"/>
        <v>0.58773819532339866</v>
      </c>
      <c r="D128" s="8">
        <f t="shared" si="48"/>
        <v>0.25082066869300912</v>
      </c>
      <c r="E128" s="8">
        <f t="shared" si="49"/>
        <v>6.4670719351570413E-2</v>
      </c>
      <c r="F128" s="8">
        <f t="shared" si="50"/>
        <v>1.7001013171225939E-2</v>
      </c>
      <c r="G128" s="2"/>
      <c r="H128" s="9">
        <f t="shared" si="51"/>
        <v>0.63862309091124236</v>
      </c>
      <c r="I128" s="9">
        <f t="shared" si="43"/>
        <v>0.27253609171514942</v>
      </c>
      <c r="J128" s="9">
        <f t="shared" si="43"/>
        <v>7.0269747674010299E-2</v>
      </c>
      <c r="K128" s="9">
        <f t="shared" si="43"/>
        <v>1.8472918157134463E-2</v>
      </c>
      <c r="L128" s="13">
        <f t="shared" si="52"/>
        <v>9.8151542463424199E-5</v>
      </c>
      <c r="M128" s="9"/>
      <c r="N128" s="8">
        <f t="shared" si="53"/>
        <v>1458.4939295564602</v>
      </c>
      <c r="O128" s="9">
        <v>850</v>
      </c>
      <c r="P128" s="9"/>
      <c r="Q128" s="9">
        <f t="shared" si="44"/>
        <v>0.12804200288436982</v>
      </c>
      <c r="R128" s="9">
        <f t="shared" si="45"/>
        <v>2.0174995212538859E-2</v>
      </c>
      <c r="S128" s="9"/>
      <c r="T128" s="9">
        <f t="shared" si="55"/>
        <v>36.21791916900353</v>
      </c>
      <c r="U128" s="9">
        <f t="shared" si="54"/>
        <v>23.670093471650642</v>
      </c>
      <c r="V128" s="9">
        <f t="shared" si="56"/>
        <v>0.27645688595819395</v>
      </c>
      <c r="W128" s="9"/>
      <c r="X128" s="9">
        <f t="shared" si="57"/>
        <v>1458.4939295564602</v>
      </c>
      <c r="Y128" s="9">
        <f t="shared" si="59"/>
        <v>145.44803058272754</v>
      </c>
      <c r="Z128" s="9">
        <f t="shared" si="60"/>
        <v>13.665388292386616</v>
      </c>
      <c r="AA128" s="9"/>
      <c r="AB128" s="9">
        <f t="shared" si="58"/>
        <v>1458.4939295564602</v>
      </c>
      <c r="AC128" s="9">
        <f t="shared" si="61"/>
        <v>102.79392507601771</v>
      </c>
      <c r="AD128" s="9">
        <f t="shared" si="62"/>
        <v>60.345745811480732</v>
      </c>
      <c r="AE128" s="9">
        <f t="shared" si="63"/>
        <v>1.7034162672733302</v>
      </c>
      <c r="AF128" s="2"/>
      <c r="AG128" s="2"/>
      <c r="AH128" s="2"/>
      <c r="AI128" s="2"/>
      <c r="AM128" s="1"/>
      <c r="AN128" s="1"/>
      <c r="AO128" s="1"/>
    </row>
    <row r="129" spans="1:41">
      <c r="A129" s="2">
        <v>0.09</v>
      </c>
      <c r="B129" s="8">
        <f t="shared" si="46"/>
        <v>0.91</v>
      </c>
      <c r="C129" s="8">
        <f t="shared" si="47"/>
        <v>0.58995546973882351</v>
      </c>
      <c r="D129" s="8">
        <f t="shared" si="48"/>
        <v>0.24717325227963527</v>
      </c>
      <c r="E129" s="8">
        <f t="shared" si="49"/>
        <v>5.6504559270516716E-2</v>
      </c>
      <c r="F129" s="8">
        <f t="shared" si="50"/>
        <v>1.6626139817629181E-2</v>
      </c>
      <c r="G129" s="2"/>
      <c r="H129" s="9">
        <f t="shared" si="51"/>
        <v>0.64808178772208747</v>
      </c>
      <c r="I129" s="9">
        <f t="shared" si="43"/>
        <v>0.27152639721330979</v>
      </c>
      <c r="J129" s="9">
        <f t="shared" si="43"/>
        <v>6.2071762471660463E-2</v>
      </c>
      <c r="K129" s="9">
        <f t="shared" si="43"/>
        <v>1.8264257166217473E-2</v>
      </c>
      <c r="L129" s="13">
        <f t="shared" si="52"/>
        <v>5.5795426724794169E-5</v>
      </c>
      <c r="M129" s="9"/>
      <c r="N129" s="8">
        <f t="shared" si="53"/>
        <v>1458.4939295564602</v>
      </c>
      <c r="O129" s="9">
        <v>850</v>
      </c>
      <c r="P129" s="9"/>
      <c r="Q129" s="9">
        <f t="shared" si="44"/>
        <v>9.1931694720743917E-2</v>
      </c>
      <c r="R129" s="9">
        <f t="shared" si="45"/>
        <v>1.9357032203368055E-2</v>
      </c>
      <c r="S129" s="9"/>
      <c r="T129" s="9">
        <f t="shared" si="55"/>
        <v>20.588512461449049</v>
      </c>
      <c r="U129" s="9">
        <f t="shared" si="54"/>
        <v>22.028274681470965</v>
      </c>
      <c r="V129" s="9">
        <f t="shared" si="56"/>
        <v>0.1781382227631777</v>
      </c>
      <c r="W129" s="9"/>
      <c r="X129" s="9">
        <f t="shared" si="57"/>
        <v>1458.4939295564602</v>
      </c>
      <c r="Y129" s="9">
        <f t="shared" si="59"/>
        <v>173.07560337800086</v>
      </c>
      <c r="Z129" s="9">
        <f t="shared" si="60"/>
        <v>9.2234552367046678</v>
      </c>
      <c r="AA129" s="9"/>
      <c r="AB129" s="9">
        <f t="shared" si="58"/>
        <v>1458.4939295564602</v>
      </c>
      <c r="AC129" s="9">
        <f t="shared" si="61"/>
        <v>110.60300044290473</v>
      </c>
      <c r="AD129" s="9">
        <f t="shared" si="62"/>
        <v>54.665491303172281</v>
      </c>
      <c r="AE129" s="9">
        <f t="shared" si="63"/>
        <v>2.0232691192603687</v>
      </c>
      <c r="AF129" s="2"/>
      <c r="AG129" s="2"/>
      <c r="AH129" s="2"/>
      <c r="AI129" s="2"/>
      <c r="AM129" s="1"/>
      <c r="AN129" s="1"/>
      <c r="AO129" s="1"/>
    </row>
    <row r="130" spans="1:41">
      <c r="A130" s="2">
        <v>0.1</v>
      </c>
      <c r="B130" s="8">
        <f t="shared" si="46"/>
        <v>0.9</v>
      </c>
      <c r="C130" s="8">
        <f t="shared" si="47"/>
        <v>0.59217274415424836</v>
      </c>
      <c r="D130" s="8">
        <f t="shared" si="48"/>
        <v>0.24352583586626142</v>
      </c>
      <c r="E130" s="8">
        <f t="shared" si="49"/>
        <v>4.8338399189463019E-2</v>
      </c>
      <c r="F130" s="8">
        <f t="shared" si="50"/>
        <v>1.625126646403242E-2</v>
      </c>
      <c r="G130" s="2"/>
      <c r="H130" s="9">
        <f t="shared" si="51"/>
        <v>0.6577508325659448</v>
      </c>
      <c r="I130" s="9">
        <f t="shared" si="43"/>
        <v>0.27049424829763491</v>
      </c>
      <c r="J130" s="9">
        <f t="shared" si="43"/>
        <v>5.3691465244966548E-2</v>
      </c>
      <c r="K130" s="9">
        <f t="shared" si="43"/>
        <v>1.8050955827484037E-2</v>
      </c>
      <c r="L130" s="13">
        <f t="shared" si="52"/>
        <v>1.2498063969750134E-5</v>
      </c>
      <c r="M130" s="9"/>
      <c r="N130" s="8">
        <f t="shared" si="53"/>
        <v>1458.4939295564602</v>
      </c>
      <c r="O130" s="9">
        <v>850</v>
      </c>
      <c r="P130" s="9"/>
      <c r="Q130" s="9">
        <f t="shared" si="44"/>
        <v>5.5018933467736134E-2</v>
      </c>
      <c r="R130" s="9">
        <f t="shared" si="45"/>
        <v>1.8520878801878349E-2</v>
      </c>
      <c r="S130" s="9"/>
      <c r="T130" s="9">
        <f t="shared" si="55"/>
        <v>4.6117856048377996</v>
      </c>
      <c r="U130" s="9">
        <f t="shared" si="54"/>
        <v>19.84997768965253</v>
      </c>
      <c r="V130" s="9">
        <f t="shared" si="56"/>
        <v>0.1122478988451045</v>
      </c>
      <c r="W130" s="9"/>
      <c r="X130" s="9">
        <f t="shared" si="57"/>
        <v>1458.4939295564602</v>
      </c>
      <c r="Y130" s="9">
        <f t="shared" si="59"/>
        <v>218.07500394513033</v>
      </c>
      <c r="Z130" s="9">
        <f t="shared" si="60"/>
        <v>6.1082673753897607</v>
      </c>
      <c r="AA130" s="9"/>
      <c r="AB130" s="9">
        <f t="shared" si="58"/>
        <v>1458.4939295564602</v>
      </c>
      <c r="AC130" s="9">
        <f t="shared" si="61"/>
        <v>121.35020079312731</v>
      </c>
      <c r="AD130" s="9">
        <f t="shared" si="62"/>
        <v>49.809768910394027</v>
      </c>
      <c r="AE130" s="9">
        <f t="shared" si="63"/>
        <v>2.4362731136422644</v>
      </c>
      <c r="AF130" s="2"/>
      <c r="AG130" s="2"/>
      <c r="AH130" s="2"/>
      <c r="AI130" s="2"/>
      <c r="AM130" s="1"/>
      <c r="AN130" s="1"/>
      <c r="AO130" s="1"/>
    </row>
    <row r="131" spans="1:41">
      <c r="A131" s="2">
        <v>0.11</v>
      </c>
      <c r="B131" s="8">
        <f t="shared" si="46"/>
        <v>0.89</v>
      </c>
      <c r="C131" s="8">
        <f t="shared" si="47"/>
        <v>0.59439001856967322</v>
      </c>
      <c r="D131" s="8">
        <f t="shared" si="48"/>
        <v>0.23987841945288757</v>
      </c>
      <c r="E131" s="8">
        <f t="shared" si="49"/>
        <v>4.0172239108409322E-2</v>
      </c>
      <c r="F131" s="8">
        <f t="shared" si="50"/>
        <v>1.5876393110435663E-2</v>
      </c>
      <c r="G131" s="2"/>
      <c r="H131" s="9">
        <f t="shared" si="51"/>
        <v>0.66761610940303195</v>
      </c>
      <c r="I131" s="9">
        <f t="shared" si="43"/>
        <v>0.26943032709441989</v>
      </c>
      <c r="J131" s="9">
        <f t="shared" si="43"/>
        <v>4.5121272467028843E-2</v>
      </c>
      <c r="K131" s="9">
        <f t="shared" si="43"/>
        <v>1.7832291035519341E-2</v>
      </c>
      <c r="L131" s="13">
        <f t="shared" si="52"/>
        <v>0</v>
      </c>
      <c r="M131" s="9"/>
      <c r="N131" s="8">
        <f t="shared" si="53"/>
        <v>1458.4939295564602</v>
      </c>
      <c r="O131" s="9">
        <v>850</v>
      </c>
      <c r="P131" s="9"/>
      <c r="Q131" s="9">
        <f t="shared" si="44"/>
        <v>4.4281695398473153E-2</v>
      </c>
      <c r="R131" s="9">
        <f t="shared" si="45"/>
        <v>1.7665360123605693E-2</v>
      </c>
      <c r="S131" s="9"/>
      <c r="T131" s="9">
        <f t="shared" si="55"/>
        <v>0</v>
      </c>
      <c r="U131" s="9">
        <f t="shared" si="54"/>
        <v>16.613451631816627</v>
      </c>
      <c r="V131" s="9">
        <f t="shared" si="56"/>
        <v>6.8999405017188237E-2</v>
      </c>
      <c r="W131" s="9"/>
      <c r="X131" s="9">
        <f t="shared" si="57"/>
        <v>1458.4939295564602</v>
      </c>
      <c r="Y131" s="9">
        <f t="shared" si="59"/>
        <v>307.90079683704755</v>
      </c>
      <c r="Z131" s="9">
        <f t="shared" si="60"/>
        <v>3.9613638495296475</v>
      </c>
      <c r="AA131" s="9"/>
      <c r="AB131" s="9">
        <f t="shared" si="58"/>
        <v>1458.4939295564602</v>
      </c>
      <c r="AC131" s="9">
        <f t="shared" si="61"/>
        <v>138.30934588802913</v>
      </c>
      <c r="AD131" s="9">
        <f t="shared" si="62"/>
        <v>45.641732086679092</v>
      </c>
      <c r="AE131" s="9">
        <f t="shared" si="63"/>
        <v>3.030326404470435</v>
      </c>
      <c r="AF131" s="2"/>
      <c r="AG131" s="2"/>
      <c r="AH131" s="2"/>
      <c r="AI131" s="2"/>
      <c r="AM131" s="1"/>
      <c r="AN131" s="1"/>
      <c r="AO131" s="1"/>
    </row>
    <row r="132" spans="1:41">
      <c r="A132" s="2">
        <v>0.12</v>
      </c>
      <c r="B132" s="8">
        <f t="shared" si="46"/>
        <v>0.88</v>
      </c>
      <c r="C132" s="8">
        <f t="shared" si="47"/>
        <v>0.59660729298509807</v>
      </c>
      <c r="D132" s="8">
        <f t="shared" si="48"/>
        <v>0.23623100303951372</v>
      </c>
      <c r="E132" s="8">
        <f t="shared" si="49"/>
        <v>3.2006079027355624E-2</v>
      </c>
      <c r="F132" s="8">
        <f t="shared" si="50"/>
        <v>1.5501519756838906E-2</v>
      </c>
      <c r="G132" s="2"/>
      <c r="H132" s="9">
        <f t="shared" si="51"/>
        <v>0.67769645602160655</v>
      </c>
      <c r="I132" s="9">
        <f t="shared" si="43"/>
        <v>0.26833884775576583</v>
      </c>
      <c r="J132" s="9">
        <f t="shared" si="43"/>
        <v>3.635625407704856E-2</v>
      </c>
      <c r="K132" s="9">
        <f t="shared" si="43"/>
        <v>1.7608442145579072E-2</v>
      </c>
      <c r="L132" s="13">
        <f t="shared" si="52"/>
        <v>0</v>
      </c>
      <c r="M132" s="9"/>
      <c r="N132" s="8">
        <f t="shared" si="53"/>
        <v>1458.4939295564602</v>
      </c>
      <c r="O132" s="9">
        <v>850</v>
      </c>
      <c r="P132" s="9"/>
      <c r="Q132" s="9">
        <f t="shared" si="44"/>
        <v>4.4164664477268849E-2</v>
      </c>
      <c r="R132" s="9">
        <f t="shared" si="45"/>
        <v>1.679022478022767E-2</v>
      </c>
      <c r="S132" s="9"/>
      <c r="T132" s="9">
        <f t="shared" si="55"/>
        <v>0</v>
      </c>
      <c r="U132" s="9">
        <f t="shared" si="54"/>
        <v>13.295681495882397</v>
      </c>
      <c r="V132" s="9">
        <f t="shared" si="56"/>
        <v>4.1259624381421355E-2</v>
      </c>
      <c r="W132" s="9"/>
      <c r="X132" s="9">
        <f t="shared" si="57"/>
        <v>1458.4939295564602</v>
      </c>
      <c r="Y132" s="9">
        <f t="shared" si="59"/>
        <v>308.57722359402857</v>
      </c>
      <c r="Z132" s="9">
        <f t="shared" si="60"/>
        <v>2.5101001009646713</v>
      </c>
      <c r="AA132" s="9"/>
      <c r="AB132" s="9">
        <f t="shared" si="58"/>
        <v>1336.9527687600887</v>
      </c>
      <c r="AC132" s="9">
        <f t="shared" si="61"/>
        <v>152.4983356968624</v>
      </c>
      <c r="AD132" s="9">
        <f t="shared" si="62"/>
        <v>42.047429421202892</v>
      </c>
      <c r="AE132" s="9">
        <f t="shared" si="63"/>
        <v>3.6268170919376912</v>
      </c>
      <c r="AF132" s="2"/>
      <c r="AG132" s="2"/>
      <c r="AH132" s="2"/>
      <c r="AI132" s="2"/>
      <c r="AM132" s="1"/>
      <c r="AN132" s="1"/>
      <c r="AO132" s="1"/>
    </row>
    <row r="133" spans="1:41">
      <c r="A133" s="2">
        <v>0.13</v>
      </c>
      <c r="B133" s="8">
        <f t="shared" si="46"/>
        <v>0.87</v>
      </c>
      <c r="C133" s="8">
        <f t="shared" si="47"/>
        <v>0.59882456740052292</v>
      </c>
      <c r="D133" s="8">
        <f t="shared" si="48"/>
        <v>0.23258358662613984</v>
      </c>
      <c r="E133" s="8">
        <f t="shared" si="49"/>
        <v>2.3839918946301927E-2</v>
      </c>
      <c r="F133" s="8">
        <f t="shared" si="50"/>
        <v>1.5126646403242149E-2</v>
      </c>
      <c r="G133" s="2"/>
      <c r="H133" s="9">
        <f t="shared" si="51"/>
        <v>0.68800776730934632</v>
      </c>
      <c r="I133" s="9">
        <f t="shared" si="43"/>
        <v>0.26722236003457378</v>
      </c>
      <c r="J133" s="9">
        <f t="shared" si="43"/>
        <v>2.7390408309868969E-2</v>
      </c>
      <c r="K133" s="9">
        <f t="shared" si="43"/>
        <v>1.7379464346210953E-2</v>
      </c>
      <c r="L133" s="13">
        <f t="shared" si="52"/>
        <v>0</v>
      </c>
      <c r="M133" s="9"/>
      <c r="N133" s="8">
        <f t="shared" si="53"/>
        <v>1458.4939295564602</v>
      </c>
      <c r="O133" s="9">
        <v>850</v>
      </c>
      <c r="P133" s="9"/>
      <c r="Q133" s="9">
        <f t="shared" si="44"/>
        <v>4.4044952099858647E-2</v>
      </c>
      <c r="R133" s="9">
        <f t="shared" si="45"/>
        <v>1.5895038008788078E-2</v>
      </c>
      <c r="S133" s="9"/>
      <c r="T133" s="9">
        <f t="shared" si="55"/>
        <v>0</v>
      </c>
      <c r="U133" s="9">
        <f t="shared" si="54"/>
        <v>10.603841599061649</v>
      </c>
      <c r="V133" s="9">
        <f t="shared" si="56"/>
        <v>2.391992918672926E-2</v>
      </c>
      <c r="W133" s="9"/>
      <c r="X133" s="9">
        <f t="shared" si="57"/>
        <v>1458.4939295564602</v>
      </c>
      <c r="Y133" s="9">
        <f t="shared" si="59"/>
        <v>247.48575251928713</v>
      </c>
      <c r="Z133" s="9">
        <f t="shared" si="60"/>
        <v>1.5498131063196323</v>
      </c>
      <c r="AA133" s="9"/>
      <c r="AB133" s="9">
        <f t="shared" si="58"/>
        <v>1234.1102480862355</v>
      </c>
      <c r="AC133" s="9">
        <f t="shared" si="61"/>
        <v>159.80506006781815</v>
      </c>
      <c r="AD133" s="9">
        <f t="shared" si="62"/>
        <v>38.932228166211871</v>
      </c>
      <c r="AE133" s="9">
        <f t="shared" si="63"/>
        <v>4.104698538844695</v>
      </c>
      <c r="AF133" s="2"/>
      <c r="AG133" s="2"/>
      <c r="AH133" s="2"/>
      <c r="AI133" s="2"/>
      <c r="AM133" s="1"/>
      <c r="AN133" s="1"/>
      <c r="AO133" s="1"/>
    </row>
    <row r="134" spans="1:41">
      <c r="A134" s="2">
        <v>0.14000000000000001</v>
      </c>
      <c r="B134" s="8">
        <f t="shared" si="46"/>
        <v>0.86</v>
      </c>
      <c r="C134" s="8">
        <f t="shared" si="47"/>
        <v>0.60104184181594766</v>
      </c>
      <c r="D134" s="8">
        <f t="shared" si="48"/>
        <v>0.22893617021276597</v>
      </c>
      <c r="E134" s="8">
        <f t="shared" si="49"/>
        <v>1.5673758865248216E-2</v>
      </c>
      <c r="F134" s="8">
        <f t="shared" si="50"/>
        <v>1.475177304964539E-2</v>
      </c>
      <c r="G134" s="2"/>
      <c r="H134" s="9">
        <f t="shared" si="51"/>
        <v>0.69855807318169438</v>
      </c>
      <c r="I134" s="9">
        <f t="shared" si="43"/>
        <v>0.2660799944680039</v>
      </c>
      <c r="J134" s="9">
        <f t="shared" si="43"/>
        <v>1.8216753028943253E-2</v>
      </c>
      <c r="K134" s="9">
        <f t="shared" si="43"/>
        <v>1.7145179321358367E-2</v>
      </c>
      <c r="L134" s="13">
        <f t="shared" si="52"/>
        <v>0</v>
      </c>
      <c r="M134" s="9"/>
      <c r="N134" s="8">
        <f t="shared" si="53"/>
        <v>1458.4939295564602</v>
      </c>
      <c r="O134" s="9">
        <v>850</v>
      </c>
      <c r="P134" s="9"/>
      <c r="Q134" s="9">
        <f t="shared" si="44"/>
        <v>4.3922465040440187E-2</v>
      </c>
      <c r="R134" s="9">
        <f t="shared" si="45"/>
        <v>1.4979102684170622E-2</v>
      </c>
      <c r="S134" s="9"/>
      <c r="T134" s="9">
        <f t="shared" si="55"/>
        <v>0</v>
      </c>
      <c r="U134" s="9">
        <f t="shared" si="54"/>
        <v>8.426953147548808</v>
      </c>
      <c r="V134" s="9">
        <f t="shared" si="56"/>
        <v>1.3390725481346016E-2</v>
      </c>
      <c r="W134" s="9"/>
      <c r="X134" s="9">
        <f t="shared" si="57"/>
        <v>1458.4939295564602</v>
      </c>
      <c r="Y134" s="9">
        <f t="shared" si="59"/>
        <v>197.81624842916594</v>
      </c>
      <c r="Z134" s="9">
        <f t="shared" si="60"/>
        <v>0.92943144784968734</v>
      </c>
      <c r="AA134" s="9"/>
      <c r="AB134" s="9">
        <f t="shared" si="58"/>
        <v>1145.9595160800759</v>
      </c>
      <c r="AC134" s="9">
        <f t="shared" si="61"/>
        <v>162.52014495077157</v>
      </c>
      <c r="AD134" s="9">
        <f t="shared" si="62"/>
        <v>36.217742686328862</v>
      </c>
      <c r="AE134" s="9">
        <f t="shared" si="63"/>
        <v>4.4873074050558701</v>
      </c>
      <c r="AF134" s="2"/>
      <c r="AG134" s="2"/>
      <c r="AH134" s="2"/>
      <c r="AI134" s="2"/>
      <c r="AM134" s="1"/>
      <c r="AN134" s="1"/>
      <c r="AO134" s="1"/>
    </row>
    <row r="135" spans="1:41">
      <c r="A135" s="2">
        <v>0.15</v>
      </c>
      <c r="B135" s="8">
        <f t="shared" si="46"/>
        <v>0.85</v>
      </c>
      <c r="C135" s="8">
        <f t="shared" si="47"/>
        <v>0.60325911623137252</v>
      </c>
      <c r="D135" s="8">
        <f t="shared" si="48"/>
        <v>0.22528875379939212</v>
      </c>
      <c r="E135" s="8">
        <f t="shared" si="49"/>
        <v>7.507598784194533E-3</v>
      </c>
      <c r="F135" s="8">
        <f t="shared" si="50"/>
        <v>1.4376899696048634E-2</v>
      </c>
      <c r="G135" s="2"/>
      <c r="H135" s="9">
        <f t="shared" si="51"/>
        <v>0.70935578015168654</v>
      </c>
      <c r="I135" s="9">
        <f t="shared" si="43"/>
        <v>0.26491084081599847</v>
      </c>
      <c r="J135" s="9">
        <f t="shared" si="43"/>
        <v>8.8279786402525161E-3</v>
      </c>
      <c r="K135" s="9">
        <f t="shared" si="43"/>
        <v>1.6905400392062502E-2</v>
      </c>
      <c r="L135" s="13">
        <f t="shared" si="52"/>
        <v>0</v>
      </c>
      <c r="M135" s="9"/>
      <c r="N135" s="8">
        <f t="shared" si="53"/>
        <v>1458.4939295564602</v>
      </c>
      <c r="O135" s="9">
        <v>850</v>
      </c>
      <c r="P135" s="9"/>
      <c r="Q135" s="9">
        <f t="shared" si="44"/>
        <v>4.3797105700984176E-2</v>
      </c>
      <c r="R135" s="9">
        <f t="shared" si="45"/>
        <v>1.4041688986563524E-2</v>
      </c>
      <c r="S135" s="9"/>
      <c r="T135" s="9">
        <f t="shared" si="55"/>
        <v>0</v>
      </c>
      <c r="U135" s="9">
        <f t="shared" si="54"/>
        <v>6.6724172838377269</v>
      </c>
      <c r="V135" s="9">
        <f t="shared" si="56"/>
        <v>7.203425962952455E-3</v>
      </c>
      <c r="W135" s="9"/>
      <c r="X135" s="9">
        <f t="shared" si="57"/>
        <v>1458.4939295564602</v>
      </c>
      <c r="Y135" s="9">
        <f t="shared" si="59"/>
        <v>157.56250156299052</v>
      </c>
      <c r="Z135" s="9">
        <f t="shared" si="60"/>
        <v>0.53931118454479821</v>
      </c>
      <c r="AA135" s="9"/>
      <c r="AB135" s="9">
        <f t="shared" si="58"/>
        <v>1069.562215008071</v>
      </c>
      <c r="AC135" s="9">
        <f t="shared" si="61"/>
        <v>162.18963539158619</v>
      </c>
      <c r="AD135" s="9">
        <f t="shared" si="62"/>
        <v>33.839180586209928</v>
      </c>
      <c r="AE135" s="9">
        <f t="shared" si="63"/>
        <v>4.7929539835749271</v>
      </c>
      <c r="AF135" s="2"/>
      <c r="AG135" s="2"/>
      <c r="AH135" s="2"/>
      <c r="AI135" s="2"/>
      <c r="AM135" s="1"/>
      <c r="AN135" s="1"/>
      <c r="AO135" s="1"/>
    </row>
    <row r="136" spans="1:41">
      <c r="A136" s="2">
        <v>0.16</v>
      </c>
      <c r="B136" s="8">
        <f t="shared" si="46"/>
        <v>0.84</v>
      </c>
      <c r="C136" s="8">
        <f t="shared" si="47"/>
        <v>0.60547639064679737</v>
      </c>
      <c r="D136" s="8">
        <f t="shared" si="48"/>
        <v>0.22164133738601827</v>
      </c>
      <c r="E136" s="8">
        <f t="shared" si="49"/>
        <v>0</v>
      </c>
      <c r="F136" s="8">
        <f t="shared" si="50"/>
        <v>1.4002026342451875E-2</v>
      </c>
      <c r="G136" s="2"/>
      <c r="H136" s="9">
        <f t="shared" si="51"/>
        <v>0.71984564325980949</v>
      </c>
      <c r="I136" s="9">
        <f t="shared" ref="I136:K199" si="64">D136/SUM($C136:$F136)*(1-$L136)</f>
        <v>0.26350746874401959</v>
      </c>
      <c r="J136" s="9">
        <f t="shared" si="64"/>
        <v>0</v>
      </c>
      <c r="K136" s="9">
        <f t="shared" si="64"/>
        <v>1.6646887996170923E-2</v>
      </c>
      <c r="L136" s="13">
        <f t="shared" si="52"/>
        <v>0</v>
      </c>
      <c r="M136" s="9"/>
      <c r="N136" s="8">
        <f t="shared" si="53"/>
        <v>1458.4939295564602</v>
      </c>
      <c r="O136" s="9">
        <v>850</v>
      </c>
      <c r="P136" s="9"/>
      <c r="Q136" s="9">
        <f t="shared" si="44"/>
        <v>4.368163681059483E-2</v>
      </c>
      <c r="R136" s="9">
        <f t="shared" si="45"/>
        <v>1.3152434438677451E-2</v>
      </c>
      <c r="S136" s="9"/>
      <c r="T136" s="9">
        <f t="shared" si="55"/>
        <v>0</v>
      </c>
      <c r="U136" s="9">
        <f t="shared" si="54"/>
        <v>5.2631921401524044</v>
      </c>
      <c r="V136" s="9">
        <f t="shared" si="56"/>
        <v>3.7012937181273293E-3</v>
      </c>
      <c r="W136" s="9"/>
      <c r="X136" s="9">
        <f t="shared" si="57"/>
        <v>1458.4939295564602</v>
      </c>
      <c r="Y136" s="9">
        <f t="shared" si="59"/>
        <v>125.04732935340471</v>
      </c>
      <c r="Z136" s="9">
        <f t="shared" si="60"/>
        <v>0.30138253452826269</v>
      </c>
      <c r="AA136" s="9"/>
      <c r="AB136" s="9">
        <f t="shared" si="58"/>
        <v>1002.7145765700665</v>
      </c>
      <c r="AC136" s="9">
        <f t="shared" si="61"/>
        <v>159.86824126419984</v>
      </c>
      <c r="AD136" s="9">
        <f t="shared" si="62"/>
        <v>31.743068207979825</v>
      </c>
      <c r="AE136" s="9">
        <f t="shared" si="63"/>
        <v>5.0363197475665222</v>
      </c>
      <c r="AF136" s="2"/>
      <c r="AG136" s="2"/>
      <c r="AH136" s="2"/>
      <c r="AI136" s="2"/>
      <c r="AM136" s="1"/>
      <c r="AN136" s="1"/>
      <c r="AO136" s="1"/>
    </row>
    <row r="137" spans="1:41">
      <c r="A137" s="2">
        <v>0.17</v>
      </c>
      <c r="B137" s="8">
        <f t="shared" si="46"/>
        <v>0.83</v>
      </c>
      <c r="C137" s="8">
        <f t="shared" si="47"/>
        <v>0.60769366506222222</v>
      </c>
      <c r="D137" s="8">
        <f t="shared" si="48"/>
        <v>0.21799392097264442</v>
      </c>
      <c r="E137" s="8">
        <f t="shared" si="49"/>
        <v>0</v>
      </c>
      <c r="F137" s="8">
        <f t="shared" si="50"/>
        <v>1.3627152988855116E-2</v>
      </c>
      <c r="G137" s="2"/>
      <c r="H137" s="9">
        <f t="shared" si="51"/>
        <v>0.72403549801720668</v>
      </c>
      <c r="I137" s="9">
        <f t="shared" si="64"/>
        <v>0.25972845565206165</v>
      </c>
      <c r="J137" s="9">
        <f t="shared" si="64"/>
        <v>0</v>
      </c>
      <c r="K137" s="9">
        <f t="shared" si="64"/>
        <v>1.6236046330731679E-2</v>
      </c>
      <c r="L137" s="13">
        <f t="shared" si="52"/>
        <v>0</v>
      </c>
      <c r="M137" s="9"/>
      <c r="N137" s="8">
        <f t="shared" si="53"/>
        <v>1458.4939295564602</v>
      </c>
      <c r="O137" s="9">
        <v>850</v>
      </c>
      <c r="P137" s="9"/>
      <c r="Q137" s="9">
        <f t="shared" si="44"/>
        <v>4.3711499269110984E-2</v>
      </c>
      <c r="R137" s="9">
        <f t="shared" si="45"/>
        <v>1.3055079568570011E-2</v>
      </c>
      <c r="S137" s="9"/>
      <c r="T137" s="9">
        <f t="shared" si="55"/>
        <v>0</v>
      </c>
      <c r="U137" s="9">
        <f t="shared" si="54"/>
        <v>4.1356534440107549</v>
      </c>
      <c r="V137" s="9">
        <f t="shared" si="56"/>
        <v>1.808783479727808E-3</v>
      </c>
      <c r="W137" s="9"/>
      <c r="X137" s="9">
        <f t="shared" si="57"/>
        <v>1458.4939295564602</v>
      </c>
      <c r="Y137" s="9">
        <f t="shared" si="59"/>
        <v>98.848903919909247</v>
      </c>
      <c r="Z137" s="9">
        <f t="shared" si="60"/>
        <v>0.16077964350528745</v>
      </c>
      <c r="AA137" s="9"/>
      <c r="AB137" s="9">
        <f t="shared" si="58"/>
        <v>943.73136618359194</v>
      </c>
      <c r="AC137" s="9">
        <f t="shared" si="61"/>
        <v>156.27886847924159</v>
      </c>
      <c r="AD137" s="9">
        <f t="shared" si="62"/>
        <v>29.885286527716616</v>
      </c>
      <c r="AE137" s="9">
        <f t="shared" si="63"/>
        <v>5.2292912880157045</v>
      </c>
      <c r="AF137" s="2"/>
      <c r="AG137" s="2"/>
      <c r="AH137" s="2"/>
      <c r="AI137" s="2"/>
      <c r="AM137" s="1"/>
      <c r="AN137" s="1"/>
      <c r="AO137" s="1"/>
    </row>
    <row r="138" spans="1:41">
      <c r="A138" s="2">
        <v>0.18</v>
      </c>
      <c r="B138" s="8">
        <f t="shared" si="46"/>
        <v>0.82000000000000006</v>
      </c>
      <c r="C138" s="8">
        <f t="shared" si="47"/>
        <v>0.60991093947764707</v>
      </c>
      <c r="D138" s="8">
        <f t="shared" si="48"/>
        <v>0.21434650455927054</v>
      </c>
      <c r="E138" s="8">
        <f t="shared" si="49"/>
        <v>0</v>
      </c>
      <c r="F138" s="8">
        <f t="shared" si="50"/>
        <v>1.3252279635258359E-2</v>
      </c>
      <c r="G138" s="2"/>
      <c r="H138" s="9">
        <f t="shared" si="51"/>
        <v>0.72824341286858041</v>
      </c>
      <c r="I138" s="9">
        <f t="shared" si="64"/>
        <v>0.25593315337216499</v>
      </c>
      <c r="J138" s="9">
        <f t="shared" si="64"/>
        <v>0</v>
      </c>
      <c r="K138" s="9">
        <f t="shared" si="64"/>
        <v>1.5823433759254671E-2</v>
      </c>
      <c r="L138" s="13">
        <f t="shared" si="52"/>
        <v>0</v>
      </c>
      <c r="M138" s="9"/>
      <c r="N138" s="8">
        <f t="shared" si="53"/>
        <v>1458.4939295564602</v>
      </c>
      <c r="O138" s="9">
        <v>850</v>
      </c>
      <c r="P138" s="9"/>
      <c r="Q138" s="9">
        <f t="shared" si="44"/>
        <v>4.3741490447794878E-2</v>
      </c>
      <c r="R138" s="9">
        <f t="shared" si="45"/>
        <v>1.2957305056683797E-2</v>
      </c>
      <c r="S138" s="9"/>
      <c r="T138" s="9">
        <f t="shared" si="55"/>
        <v>0</v>
      </c>
      <c r="U138" s="9">
        <f t="shared" si="54"/>
        <v>3.2393893964492406</v>
      </c>
      <c r="V138" s="9">
        <f t="shared" si="56"/>
        <v>8.6862639322683667E-4</v>
      </c>
      <c r="W138" s="9"/>
      <c r="X138" s="9">
        <f t="shared" si="57"/>
        <v>1458.4939295564602</v>
      </c>
      <c r="Y138" s="9">
        <f t="shared" si="59"/>
        <v>77.629305344055666</v>
      </c>
      <c r="Z138" s="9">
        <f t="shared" si="60"/>
        <v>7.8901664572808256E-2</v>
      </c>
      <c r="AA138" s="9"/>
      <c r="AB138" s="9">
        <f t="shared" si="58"/>
        <v>891.30184584005906</v>
      </c>
      <c r="AC138" s="9">
        <f t="shared" si="61"/>
        <v>151.90944830506461</v>
      </c>
      <c r="AD138" s="9">
        <f t="shared" si="62"/>
        <v>28.229376257541965</v>
      </c>
      <c r="AE138" s="9">
        <f t="shared" si="63"/>
        <v>5.3812541559248723</v>
      </c>
      <c r="AF138" s="2"/>
      <c r="AG138" s="2"/>
      <c r="AH138" s="2"/>
      <c r="AI138" s="2"/>
      <c r="AM138" s="1"/>
      <c r="AN138" s="1"/>
      <c r="AO138" s="1"/>
    </row>
    <row r="139" spans="1:41">
      <c r="A139" s="2">
        <v>0.19</v>
      </c>
      <c r="B139" s="8">
        <f t="shared" si="46"/>
        <v>0.81</v>
      </c>
      <c r="C139" s="8">
        <f t="shared" si="47"/>
        <v>0.61212821389307193</v>
      </c>
      <c r="D139" s="8">
        <f t="shared" si="48"/>
        <v>0.21069908814589669</v>
      </c>
      <c r="E139" s="8">
        <f t="shared" si="49"/>
        <v>0</v>
      </c>
      <c r="F139" s="8">
        <f t="shared" si="50"/>
        <v>1.2877406281661601E-2</v>
      </c>
      <c r="G139" s="2"/>
      <c r="H139" s="9">
        <f t="shared" si="51"/>
        <v>0.73246950483641415</v>
      </c>
      <c r="I139" s="9">
        <f t="shared" si="64"/>
        <v>0.25212145635663807</v>
      </c>
      <c r="J139" s="9">
        <f t="shared" si="64"/>
        <v>0</v>
      </c>
      <c r="K139" s="9">
        <f t="shared" si="64"/>
        <v>1.5409038806947823E-2</v>
      </c>
      <c r="L139" s="13">
        <f t="shared" si="52"/>
        <v>0</v>
      </c>
      <c r="M139" s="9"/>
      <c r="N139" s="8">
        <f t="shared" si="53"/>
        <v>1458.4939295564602</v>
      </c>
      <c r="O139" s="9">
        <v>850</v>
      </c>
      <c r="P139" s="9"/>
      <c r="Q139" s="9">
        <f t="shared" si="44"/>
        <v>4.3771611180703843E-2</v>
      </c>
      <c r="R139" s="9">
        <f t="shared" si="45"/>
        <v>1.2859108183900996E-2</v>
      </c>
      <c r="S139" s="9"/>
      <c r="T139" s="9">
        <f t="shared" si="55"/>
        <v>0</v>
      </c>
      <c r="U139" s="9">
        <f t="shared" si="54"/>
        <v>2.5291116156256228</v>
      </c>
      <c r="V139" s="9">
        <f t="shared" si="56"/>
        <v>4.0958022107109409E-4</v>
      </c>
      <c r="W139" s="9"/>
      <c r="X139" s="9">
        <f t="shared" si="57"/>
        <v>1458.4939295564602</v>
      </c>
      <c r="Y139" s="9">
        <f t="shared" si="59"/>
        <v>60.771889643162247</v>
      </c>
      <c r="Z139" s="9">
        <f t="shared" si="60"/>
        <v>3.8051366337841959E-2</v>
      </c>
      <c r="AA139" s="9"/>
      <c r="AB139" s="9">
        <f t="shared" si="58"/>
        <v>844.39122237479285</v>
      </c>
      <c r="AC139" s="9">
        <f t="shared" si="61"/>
        <v>147.11273469128028</v>
      </c>
      <c r="AD139" s="9">
        <f t="shared" si="62"/>
        <v>26.745622315899642</v>
      </c>
      <c r="AE139" s="9">
        <f t="shared" si="63"/>
        <v>5.5004416406428218</v>
      </c>
      <c r="AF139" s="2"/>
      <c r="AG139" s="2"/>
      <c r="AH139" s="2"/>
      <c r="AI139" s="2"/>
      <c r="AM139" s="1"/>
      <c r="AN139" s="1"/>
      <c r="AO139" s="1"/>
    </row>
    <row r="140" spans="1:41">
      <c r="A140" s="2">
        <v>0.2</v>
      </c>
      <c r="B140" s="8">
        <f t="shared" si="46"/>
        <v>0.8</v>
      </c>
      <c r="C140" s="8">
        <f t="shared" si="47"/>
        <v>0.61434548830849678</v>
      </c>
      <c r="D140" s="8">
        <f t="shared" si="48"/>
        <v>0.20705167173252281</v>
      </c>
      <c r="E140" s="8">
        <f t="shared" si="49"/>
        <v>0</v>
      </c>
      <c r="F140" s="8">
        <f t="shared" si="50"/>
        <v>1.2502532928064844E-2</v>
      </c>
      <c r="G140" s="2"/>
      <c r="H140" s="9">
        <f t="shared" si="51"/>
        <v>0.7367138919563947</v>
      </c>
      <c r="I140" s="9">
        <f t="shared" si="64"/>
        <v>0.24829325814393716</v>
      </c>
      <c r="J140" s="9">
        <f t="shared" si="64"/>
        <v>0</v>
      </c>
      <c r="K140" s="9">
        <f t="shared" si="64"/>
        <v>1.4992849899668157E-2</v>
      </c>
      <c r="L140" s="13">
        <f t="shared" si="52"/>
        <v>0</v>
      </c>
      <c r="M140" s="9"/>
      <c r="N140" s="8">
        <f t="shared" si="53"/>
        <v>1458.4939295564602</v>
      </c>
      <c r="O140" s="9">
        <v>850</v>
      </c>
      <c r="P140" s="9"/>
      <c r="Q140" s="9">
        <f t="shared" si="44"/>
        <v>4.3801862309116618E-2</v>
      </c>
      <c r="R140" s="9">
        <f t="shared" si="45"/>
        <v>1.2760486207561155E-2</v>
      </c>
      <c r="S140" s="9"/>
      <c r="T140" s="9">
        <f t="shared" si="55"/>
        <v>0</v>
      </c>
      <c r="U140" s="9">
        <f t="shared" si="54"/>
        <v>1.9679712191180505</v>
      </c>
      <c r="V140" s="9">
        <f t="shared" si="56"/>
        <v>1.8946300538363116E-4</v>
      </c>
      <c r="W140" s="9"/>
      <c r="X140" s="9">
        <f t="shared" si="57"/>
        <v>1458.4939295564602</v>
      </c>
      <c r="Y140" s="9">
        <f t="shared" si="59"/>
        <v>47.420343336231348</v>
      </c>
      <c r="Z140" s="9">
        <f t="shared" si="60"/>
        <v>1.8018957476068111E-2</v>
      </c>
      <c r="AA140" s="9"/>
      <c r="AB140" s="9">
        <f t="shared" si="58"/>
        <v>802.17166125605308</v>
      </c>
      <c r="AC140" s="9">
        <f t="shared" si="61"/>
        <v>142.12811512352781</v>
      </c>
      <c r="AD140" s="9">
        <f t="shared" si="62"/>
        <v>25.40924214797846</v>
      </c>
      <c r="AE140" s="9">
        <f t="shared" si="63"/>
        <v>5.5935597880409595</v>
      </c>
      <c r="AF140" s="2"/>
      <c r="AG140" s="2"/>
      <c r="AH140" s="2"/>
      <c r="AI140" s="2"/>
      <c r="AM140" s="1"/>
      <c r="AN140" s="1"/>
      <c r="AO140" s="1"/>
    </row>
    <row r="141" spans="1:41">
      <c r="A141" s="2">
        <v>0.21</v>
      </c>
      <c r="B141" s="8">
        <f t="shared" si="46"/>
        <v>0.79</v>
      </c>
      <c r="C141" s="8">
        <f t="shared" si="47"/>
        <v>0.61656276272392163</v>
      </c>
      <c r="D141" s="8">
        <f t="shared" si="48"/>
        <v>0.20340425531914896</v>
      </c>
      <c r="E141" s="8">
        <f t="shared" si="49"/>
        <v>0</v>
      </c>
      <c r="F141" s="8">
        <f t="shared" si="50"/>
        <v>1.2127659574468085E-2</v>
      </c>
      <c r="G141" s="2"/>
      <c r="H141" s="9">
        <f t="shared" si="51"/>
        <v>0.74097669328840077</v>
      </c>
      <c r="I141" s="9">
        <f t="shared" si="64"/>
        <v>0.24444845134875512</v>
      </c>
      <c r="J141" s="9">
        <f t="shared" si="64"/>
        <v>0</v>
      </c>
      <c r="K141" s="9">
        <f t="shared" si="64"/>
        <v>1.4574855362844183E-2</v>
      </c>
      <c r="L141" s="13">
        <f t="shared" si="52"/>
        <v>0</v>
      </c>
      <c r="M141" s="9"/>
      <c r="N141" s="8">
        <f t="shared" si="53"/>
        <v>1458.4939295564602</v>
      </c>
      <c r="O141" s="9">
        <v>850</v>
      </c>
      <c r="P141" s="9"/>
      <c r="Q141" s="9">
        <f t="shared" si="44"/>
        <v>4.3832244681611732E-2</v>
      </c>
      <c r="R141" s="9">
        <f t="shared" si="45"/>
        <v>1.2661436361205845E-2</v>
      </c>
      <c r="S141" s="9"/>
      <c r="T141" s="9">
        <f t="shared" si="55"/>
        <v>0</v>
      </c>
      <c r="U141" s="9">
        <f t="shared" si="54"/>
        <v>1.5260675208051993</v>
      </c>
      <c r="V141" s="9">
        <f t="shared" si="56"/>
        <v>8.5897481056115686E-5</v>
      </c>
      <c r="W141" s="9"/>
      <c r="X141" s="9">
        <f t="shared" si="57"/>
        <v>1458.4939295564602</v>
      </c>
      <c r="Y141" s="9">
        <f t="shared" si="59"/>
        <v>36.878363385833275</v>
      </c>
      <c r="Z141" s="9">
        <f t="shared" si="60"/>
        <v>8.3711394272573472E-3</v>
      </c>
      <c r="AA141" s="9"/>
      <c r="AB141" s="9">
        <f t="shared" si="58"/>
        <v>763.97301072005064</v>
      </c>
      <c r="AC141" s="9">
        <f t="shared" si="61"/>
        <v>137.1162221836376</v>
      </c>
      <c r="AD141" s="9">
        <f t="shared" si="62"/>
        <v>24.199676861856975</v>
      </c>
      <c r="AE141" s="9">
        <f t="shared" si="63"/>
        <v>5.6660352518903805</v>
      </c>
      <c r="AF141" s="2"/>
      <c r="AG141" s="2"/>
      <c r="AH141" s="2"/>
      <c r="AI141" s="2"/>
      <c r="AM141" s="1"/>
      <c r="AN141" s="1"/>
      <c r="AO141" s="1"/>
    </row>
    <row r="142" spans="1:41">
      <c r="A142" s="2">
        <v>0.22</v>
      </c>
      <c r="B142" s="8">
        <f t="shared" si="46"/>
        <v>0.78</v>
      </c>
      <c r="C142" s="8">
        <f t="shared" si="47"/>
        <v>0.61878003713934637</v>
      </c>
      <c r="D142" s="8">
        <f t="shared" si="48"/>
        <v>0.19975683890577511</v>
      </c>
      <c r="E142" s="8">
        <f t="shared" si="49"/>
        <v>0</v>
      </c>
      <c r="F142" s="8">
        <f t="shared" si="50"/>
        <v>1.1752786220871328E-2</v>
      </c>
      <c r="G142" s="2"/>
      <c r="H142" s="9">
        <f t="shared" si="51"/>
        <v>0.74525802892763604</v>
      </c>
      <c r="I142" s="9">
        <f t="shared" si="64"/>
        <v>0.24058692765197975</v>
      </c>
      <c r="J142" s="9">
        <f t="shared" si="64"/>
        <v>0</v>
      </c>
      <c r="K142" s="9">
        <f t="shared" si="64"/>
        <v>1.415504342038428E-2</v>
      </c>
      <c r="L142" s="13">
        <f t="shared" si="52"/>
        <v>0</v>
      </c>
      <c r="M142" s="9"/>
      <c r="N142" s="8">
        <f t="shared" si="53"/>
        <v>1458.4939295564602</v>
      </c>
      <c r="O142" s="9">
        <v>850</v>
      </c>
      <c r="P142" s="9"/>
      <c r="Q142" s="9">
        <f t="shared" si="44"/>
        <v>4.3862759154146766E-2</v>
      </c>
      <c r="R142" s="9">
        <f t="shared" si="45"/>
        <v>1.2561955854319963E-2</v>
      </c>
      <c r="S142" s="9"/>
      <c r="T142" s="9">
        <f t="shared" si="55"/>
        <v>0</v>
      </c>
      <c r="U142" s="9">
        <f t="shared" si="54"/>
        <v>1.1792056112682379</v>
      </c>
      <c r="V142" s="9">
        <f t="shared" si="56"/>
        <v>3.8129928687926731E-5</v>
      </c>
      <c r="W142" s="9"/>
      <c r="X142" s="9">
        <f t="shared" si="57"/>
        <v>1458.4939295564602</v>
      </c>
      <c r="Y142" s="9">
        <f t="shared" si="59"/>
        <v>28.581296464688169</v>
      </c>
      <c r="Z142" s="9">
        <f t="shared" si="60"/>
        <v>3.8117665657748517E-3</v>
      </c>
      <c r="AA142" s="9"/>
      <c r="AB142" s="9">
        <f t="shared" si="58"/>
        <v>729.24696477823011</v>
      </c>
      <c r="AC142" s="9">
        <f t="shared" si="61"/>
        <v>132.18281646913991</v>
      </c>
      <c r="AD142" s="9">
        <f t="shared" si="62"/>
        <v>23.099864812071011</v>
      </c>
      <c r="AE142" s="9">
        <f t="shared" si="63"/>
        <v>5.7222333353252681</v>
      </c>
      <c r="AF142" s="2"/>
      <c r="AG142" s="2"/>
      <c r="AH142" s="2"/>
      <c r="AI142" s="2"/>
      <c r="AM142" s="1"/>
      <c r="AN142" s="1"/>
      <c r="AO142" s="1"/>
    </row>
    <row r="143" spans="1:41">
      <c r="A143" s="2">
        <v>0.23</v>
      </c>
      <c r="B143" s="8">
        <f t="shared" si="46"/>
        <v>0.77</v>
      </c>
      <c r="C143" s="8">
        <f t="shared" si="47"/>
        <v>0.62099731155477123</v>
      </c>
      <c r="D143" s="8">
        <f t="shared" si="48"/>
        <v>0.19610942249240124</v>
      </c>
      <c r="E143" s="8">
        <f t="shared" si="49"/>
        <v>0</v>
      </c>
      <c r="F143" s="8">
        <f t="shared" si="50"/>
        <v>1.1377912867274569E-2</v>
      </c>
      <c r="G143" s="2"/>
      <c r="H143" s="9">
        <f t="shared" si="51"/>
        <v>0.74955802001590766</v>
      </c>
      <c r="I143" s="9">
        <f t="shared" si="64"/>
        <v>0.23670857779052165</v>
      </c>
      <c r="J143" s="9">
        <f t="shared" si="64"/>
        <v>0</v>
      </c>
      <c r="K143" s="9">
        <f t="shared" si="64"/>
        <v>1.3733402193570766E-2</v>
      </c>
      <c r="L143" s="13">
        <f t="shared" si="52"/>
        <v>0</v>
      </c>
      <c r="M143" s="9"/>
      <c r="N143" s="8">
        <f t="shared" si="53"/>
        <v>1458.4939295564602</v>
      </c>
      <c r="O143" s="9">
        <v>850</v>
      </c>
      <c r="P143" s="9"/>
      <c r="Q143" s="9">
        <f t="shared" si="44"/>
        <v>4.389340659013883E-2</v>
      </c>
      <c r="R143" s="9">
        <f t="shared" si="45"/>
        <v>1.2462041872069684E-2</v>
      </c>
      <c r="S143" s="9"/>
      <c r="T143" s="9">
        <f t="shared" si="55"/>
        <v>0</v>
      </c>
      <c r="U143" s="9">
        <f t="shared" si="54"/>
        <v>0.90786376899767285</v>
      </c>
      <c r="V143" s="9">
        <f t="shared" si="56"/>
        <v>1.6554055680852311E-5</v>
      </c>
      <c r="W143" s="9"/>
      <c r="X143" s="9">
        <f t="shared" si="57"/>
        <v>1458.4939295564602</v>
      </c>
      <c r="Y143" s="9">
        <f t="shared" si="59"/>
        <v>22.072527466101725</v>
      </c>
      <c r="Z143" s="9">
        <f t="shared" si="60"/>
        <v>1.6994721502326558E-3</v>
      </c>
      <c r="AA143" s="9"/>
      <c r="AB143" s="9">
        <f t="shared" si="58"/>
        <v>697.54057500526358</v>
      </c>
      <c r="AC143" s="9">
        <f t="shared" si="61"/>
        <v>127.39541259944259</v>
      </c>
      <c r="AD143" s="9">
        <f t="shared" si="62"/>
        <v>22.095596753813584</v>
      </c>
      <c r="AE143" s="9">
        <f t="shared" si="63"/>
        <v>5.7656470661945267</v>
      </c>
      <c r="AF143" s="2"/>
      <c r="AG143" s="2"/>
      <c r="AH143" s="2"/>
      <c r="AI143" s="2"/>
      <c r="AM143" s="1"/>
      <c r="AN143" s="1"/>
      <c r="AO143" s="1"/>
    </row>
    <row r="144" spans="1:41">
      <c r="A144" s="2">
        <v>0.24</v>
      </c>
      <c r="B144" s="8">
        <f t="shared" si="46"/>
        <v>0.76</v>
      </c>
      <c r="C144" s="8">
        <f t="shared" si="47"/>
        <v>0.62321458597019608</v>
      </c>
      <c r="D144" s="8">
        <f t="shared" si="48"/>
        <v>0.19246200607902739</v>
      </c>
      <c r="E144" s="8">
        <f t="shared" si="49"/>
        <v>0</v>
      </c>
      <c r="F144" s="8">
        <f t="shared" si="50"/>
        <v>1.1003039513677813E-2</v>
      </c>
      <c r="G144" s="2"/>
      <c r="H144" s="9">
        <f t="shared" si="51"/>
        <v>0.75387678875305186</v>
      </c>
      <c r="I144" s="9">
        <f t="shared" si="64"/>
        <v>0.23281329154700861</v>
      </c>
      <c r="J144" s="9">
        <f t="shared" si="64"/>
        <v>0</v>
      </c>
      <c r="K144" s="9">
        <f t="shared" si="64"/>
        <v>1.3309919699939532E-2</v>
      </c>
      <c r="L144" s="13">
        <f t="shared" si="52"/>
        <v>0</v>
      </c>
      <c r="M144" s="9"/>
      <c r="N144" s="8">
        <f t="shared" si="53"/>
        <v>1458.4939295564602</v>
      </c>
      <c r="O144" s="9">
        <v>850</v>
      </c>
      <c r="P144" s="9"/>
      <c r="Q144" s="9">
        <f t="shared" si="44"/>
        <v>4.3924187860545909E-2</v>
      </c>
      <c r="R144" s="9">
        <f t="shared" si="45"/>
        <v>1.2361691575036967E-2</v>
      </c>
      <c r="S144" s="9"/>
      <c r="T144" s="9">
        <f t="shared" si="55"/>
        <v>0</v>
      </c>
      <c r="U144" s="9">
        <f t="shared" si="54"/>
        <v>0.6963373818729256</v>
      </c>
      <c r="V144" s="9">
        <f t="shared" si="56"/>
        <v>7.0206785581973383E-6</v>
      </c>
      <c r="W144" s="9"/>
      <c r="X144" s="9">
        <f t="shared" si="57"/>
        <v>1458.4939295564602</v>
      </c>
      <c r="Y144" s="9">
        <f t="shared" si="59"/>
        <v>16.983869190478451</v>
      </c>
      <c r="Z144" s="9">
        <f t="shared" si="60"/>
        <v>7.4109071700262971E-4</v>
      </c>
      <c r="AA144" s="9"/>
      <c r="AB144" s="9">
        <f t="shared" si="58"/>
        <v>668.47638438004435</v>
      </c>
      <c r="AC144" s="9">
        <f t="shared" si="61"/>
        <v>122.79493162406909</v>
      </c>
      <c r="AD144" s="9">
        <f t="shared" si="62"/>
        <v>21.174977767851228</v>
      </c>
      <c r="AE144" s="9">
        <f t="shared" si="63"/>
        <v>5.7990583494496839</v>
      </c>
      <c r="AF144" s="2"/>
      <c r="AG144" s="2"/>
      <c r="AH144" s="2"/>
      <c r="AI144" s="2"/>
      <c r="AM144" s="1"/>
      <c r="AN144" s="1"/>
      <c r="AO144" s="1"/>
    </row>
    <row r="145" spans="1:41">
      <c r="A145" s="2">
        <v>0.25</v>
      </c>
      <c r="B145" s="8">
        <f t="shared" si="46"/>
        <v>0.75</v>
      </c>
      <c r="C145" s="8">
        <f t="shared" si="47"/>
        <v>0.62543186038562093</v>
      </c>
      <c r="D145" s="8">
        <f t="shared" si="48"/>
        <v>0.18881458966565351</v>
      </c>
      <c r="E145" s="8">
        <f t="shared" si="49"/>
        <v>0</v>
      </c>
      <c r="F145" s="8">
        <f t="shared" si="50"/>
        <v>1.0628166160081054E-2</v>
      </c>
      <c r="G145" s="2"/>
      <c r="H145" s="9">
        <f t="shared" si="51"/>
        <v>0.75821445840851043</v>
      </c>
      <c r="I145" s="9">
        <f t="shared" si="64"/>
        <v>0.22890095773934449</v>
      </c>
      <c r="J145" s="9">
        <f t="shared" si="64"/>
        <v>0</v>
      </c>
      <c r="K145" s="9">
        <f t="shared" si="64"/>
        <v>1.28845838521449E-2</v>
      </c>
      <c r="L145" s="13">
        <f t="shared" si="52"/>
        <v>0</v>
      </c>
      <c r="M145" s="9"/>
      <c r="N145" s="8">
        <f t="shared" si="53"/>
        <v>1458.4939295564602</v>
      </c>
      <c r="O145" s="9">
        <v>850</v>
      </c>
      <c r="P145" s="9"/>
      <c r="Q145" s="9">
        <f t="shared" si="44"/>
        <v>4.395510384394944E-2</v>
      </c>
      <c r="R145" s="9">
        <f t="shared" si="45"/>
        <v>1.2260902098950567E-2</v>
      </c>
      <c r="S145" s="9"/>
      <c r="T145" s="9">
        <f t="shared" si="55"/>
        <v>0</v>
      </c>
      <c r="U145" s="9">
        <f t="shared" si="54"/>
        <v>0.5320310080530738</v>
      </c>
      <c r="V145" s="9">
        <f t="shared" si="56"/>
        <v>2.9048832899862235E-6</v>
      </c>
      <c r="W145" s="9"/>
      <c r="X145" s="9">
        <f t="shared" si="57"/>
        <v>1458.4939295564602</v>
      </c>
      <c r="Y145" s="9">
        <f t="shared" si="59"/>
        <v>13.019315418361803</v>
      </c>
      <c r="Z145" s="9">
        <f t="shared" si="60"/>
        <v>3.1570532367403067E-4</v>
      </c>
      <c r="AA145" s="9"/>
      <c r="AB145" s="9">
        <f t="shared" si="58"/>
        <v>641.73732900484254</v>
      </c>
      <c r="AC145" s="9">
        <f t="shared" si="61"/>
        <v>118.4039069758408</v>
      </c>
      <c r="AD145" s="9">
        <f t="shared" si="62"/>
        <v>20.327991285350123</v>
      </c>
      <c r="AE145" s="9">
        <f t="shared" si="63"/>
        <v>5.8246732455641865</v>
      </c>
      <c r="AF145" s="2"/>
      <c r="AG145" s="2"/>
      <c r="AH145" s="2"/>
      <c r="AI145" s="2"/>
      <c r="AM145" s="1"/>
      <c r="AN145" s="1"/>
      <c r="AO145" s="1"/>
    </row>
    <row r="146" spans="1:41">
      <c r="A146" s="2">
        <v>0.26</v>
      </c>
      <c r="B146" s="8">
        <f t="shared" si="46"/>
        <v>0.74</v>
      </c>
      <c r="C146" s="8">
        <f t="shared" si="47"/>
        <v>0.62764913480104578</v>
      </c>
      <c r="D146" s="8">
        <f t="shared" si="48"/>
        <v>0.18516717325227966</v>
      </c>
      <c r="E146" s="8">
        <f t="shared" si="49"/>
        <v>0</v>
      </c>
      <c r="F146" s="8">
        <f t="shared" si="50"/>
        <v>1.0253292806484295E-2</v>
      </c>
      <c r="G146" s="2"/>
      <c r="H146" s="9">
        <f t="shared" si="51"/>
        <v>0.76257115333305903</v>
      </c>
      <c r="I146" s="9">
        <f t="shared" si="64"/>
        <v>0.22497146421013117</v>
      </c>
      <c r="J146" s="9">
        <f t="shared" si="64"/>
        <v>0</v>
      </c>
      <c r="K146" s="9">
        <f t="shared" si="64"/>
        <v>1.2457382456809624E-2</v>
      </c>
      <c r="L146" s="13">
        <f t="shared" si="52"/>
        <v>0</v>
      </c>
      <c r="M146" s="9"/>
      <c r="N146" s="8">
        <f t="shared" si="53"/>
        <v>1458.4939295564602</v>
      </c>
      <c r="O146" s="9">
        <v>850</v>
      </c>
      <c r="P146" s="9"/>
      <c r="Q146" s="9">
        <f t="shared" si="44"/>
        <v>4.3986155426637877E-2</v>
      </c>
      <c r="R146" s="9">
        <f t="shared" si="45"/>
        <v>1.2159670554413532E-2</v>
      </c>
      <c r="S146" s="9"/>
      <c r="T146" s="9">
        <f t="shared" si="55"/>
        <v>0</v>
      </c>
      <c r="U146" s="9">
        <f t="shared" si="54"/>
        <v>0.40487447127058213</v>
      </c>
      <c r="V146" s="9">
        <f t="shared" si="56"/>
        <v>1.1709584210480083E-6</v>
      </c>
      <c r="W146" s="9"/>
      <c r="X146" s="9">
        <f t="shared" si="57"/>
        <v>1458.4939295564602</v>
      </c>
      <c r="Y146" s="9">
        <f t="shared" si="59"/>
        <v>9.941614729957454</v>
      </c>
      <c r="Z146" s="9">
        <f t="shared" si="60"/>
        <v>1.3121532359141404E-4</v>
      </c>
      <c r="AA146" s="9"/>
      <c r="AB146" s="9">
        <f t="shared" si="58"/>
        <v>617.05512404311776</v>
      </c>
      <c r="AC146" s="9">
        <f t="shared" si="61"/>
        <v>114.23228035099913</v>
      </c>
      <c r="AD146" s="9">
        <f t="shared" si="62"/>
        <v>19.546150513426024</v>
      </c>
      <c r="AE146" s="9">
        <f t="shared" si="63"/>
        <v>5.8442341509922535</v>
      </c>
      <c r="AF146" s="2"/>
      <c r="AG146" s="2"/>
      <c r="AH146" s="2"/>
      <c r="AI146" s="2"/>
      <c r="AM146" s="1"/>
      <c r="AN146" s="1"/>
      <c r="AO146" s="1"/>
    </row>
    <row r="147" spans="1:41">
      <c r="A147" s="2">
        <v>0.27</v>
      </c>
      <c r="B147" s="8">
        <f t="shared" si="46"/>
        <v>0.73</v>
      </c>
      <c r="C147" s="8">
        <f t="shared" si="47"/>
        <v>0.62986640921647064</v>
      </c>
      <c r="D147" s="8">
        <f t="shared" si="48"/>
        <v>0.18151975683890581</v>
      </c>
      <c r="E147" s="8">
        <f t="shared" si="49"/>
        <v>0</v>
      </c>
      <c r="F147" s="8">
        <f t="shared" si="50"/>
        <v>9.8784194528875376E-3</v>
      </c>
      <c r="G147" s="2"/>
      <c r="H147" s="9">
        <f t="shared" si="51"/>
        <v>0.76694699897068985</v>
      </c>
      <c r="I147" s="9">
        <f t="shared" si="64"/>
        <v>0.22102469781595038</v>
      </c>
      <c r="J147" s="9">
        <f t="shared" si="64"/>
        <v>0</v>
      </c>
      <c r="K147" s="9">
        <f t="shared" si="64"/>
        <v>1.2028303213359655E-2</v>
      </c>
      <c r="L147" s="13">
        <f t="shared" si="52"/>
        <v>0</v>
      </c>
      <c r="M147" s="9"/>
      <c r="N147" s="8">
        <f t="shared" si="53"/>
        <v>1458.4939295564602</v>
      </c>
      <c r="O147" s="9">
        <v>850</v>
      </c>
      <c r="P147" s="9"/>
      <c r="Q147" s="9">
        <f t="shared" si="44"/>
        <v>4.4017343502691389E-2</v>
      </c>
      <c r="R147" s="9">
        <f t="shared" si="45"/>
        <v>1.2057994026627069E-2</v>
      </c>
      <c r="S147" s="9"/>
      <c r="T147" s="9">
        <f t="shared" si="55"/>
        <v>0</v>
      </c>
      <c r="U147" s="9">
        <f t="shared" si="54"/>
        <v>0.30684255483799033</v>
      </c>
      <c r="V147" s="9">
        <f t="shared" si="56"/>
        <v>4.5914376248109254E-7</v>
      </c>
      <c r="W147" s="9"/>
      <c r="X147" s="9">
        <f t="shared" si="57"/>
        <v>1458.4939295564602</v>
      </c>
      <c r="Y147" s="9">
        <f t="shared" si="59"/>
        <v>7.5612043708497785</v>
      </c>
      <c r="Z147" s="9">
        <f t="shared" si="60"/>
        <v>5.3133428496432809E-5</v>
      </c>
      <c r="AA147" s="9"/>
      <c r="AB147" s="9">
        <f t="shared" si="58"/>
        <v>594.20123056003933</v>
      </c>
      <c r="AC147" s="9">
        <f t="shared" si="61"/>
        <v>110.28149975914175</v>
      </c>
      <c r="AD147" s="9">
        <f t="shared" si="62"/>
        <v>18.822220980833524</v>
      </c>
      <c r="AE147" s="9">
        <f t="shared" si="63"/>
        <v>5.8591119438795385</v>
      </c>
      <c r="AF147" s="2"/>
      <c r="AG147" s="2"/>
      <c r="AH147" s="2"/>
      <c r="AI147" s="2"/>
      <c r="AM147" s="1"/>
      <c r="AN147" s="1"/>
      <c r="AO147" s="1"/>
    </row>
    <row r="148" spans="1:41">
      <c r="A148" s="2">
        <v>0.28000000000000003</v>
      </c>
      <c r="B148" s="8">
        <f t="shared" si="46"/>
        <v>0.72</v>
      </c>
      <c r="C148" s="8">
        <f t="shared" si="47"/>
        <v>0.63208368363189549</v>
      </c>
      <c r="D148" s="8">
        <f t="shared" si="48"/>
        <v>0.17787234042553193</v>
      </c>
      <c r="E148" s="8">
        <f t="shared" si="49"/>
        <v>0</v>
      </c>
      <c r="F148" s="8">
        <f t="shared" si="50"/>
        <v>9.5035460992907786E-3</v>
      </c>
      <c r="G148" s="2"/>
      <c r="H148" s="9">
        <f t="shared" si="51"/>
        <v>0.7713421218706521</v>
      </c>
      <c r="I148" s="9">
        <f t="shared" si="64"/>
        <v>0.21706054441650438</v>
      </c>
      <c r="J148" s="9">
        <f t="shared" si="64"/>
        <v>0</v>
      </c>
      <c r="K148" s="9">
        <f t="shared" si="64"/>
        <v>1.1597333712843534E-2</v>
      </c>
      <c r="L148" s="13">
        <f t="shared" si="52"/>
        <v>0</v>
      </c>
      <c r="M148" s="9"/>
      <c r="N148" s="8">
        <f t="shared" si="53"/>
        <v>1458.4939295564602</v>
      </c>
      <c r="O148" s="9">
        <v>850</v>
      </c>
      <c r="P148" s="9"/>
      <c r="Q148" s="9">
        <f t="shared" si="44"/>
        <v>4.4048668974067645E-2</v>
      </c>
      <c r="R148" s="9">
        <f t="shared" si="45"/>
        <v>1.1955869575110793E-2</v>
      </c>
      <c r="S148" s="9"/>
      <c r="T148" s="9">
        <f t="shared" si="55"/>
        <v>0</v>
      </c>
      <c r="U148" s="9">
        <f t="shared" si="54"/>
        <v>0.23156100852755232</v>
      </c>
      <c r="V148" s="9">
        <f t="shared" si="56"/>
        <v>1.7483031244031799E-7</v>
      </c>
      <c r="W148" s="9"/>
      <c r="X148" s="9">
        <f t="shared" si="57"/>
        <v>1458.4939295564602</v>
      </c>
      <c r="Y148" s="9">
        <f t="shared" si="59"/>
        <v>5.7271138891895212</v>
      </c>
      <c r="Z148" s="9">
        <f t="shared" si="60"/>
        <v>2.0929712165416841E-5</v>
      </c>
      <c r="AA148" s="9"/>
      <c r="AB148" s="9">
        <f t="shared" si="58"/>
        <v>572.97975804003795</v>
      </c>
      <c r="AC148" s="9">
        <f t="shared" si="61"/>
        <v>106.5474145495006</v>
      </c>
      <c r="AD148" s="9">
        <f t="shared" si="62"/>
        <v>18.149999550436331</v>
      </c>
      <c r="AE148" s="9">
        <f t="shared" si="63"/>
        <v>5.870381112320147</v>
      </c>
      <c r="AF148" s="2"/>
      <c r="AG148" s="2"/>
      <c r="AH148" s="2"/>
      <c r="AI148" s="2"/>
      <c r="AM148" s="1"/>
      <c r="AN148" s="1"/>
      <c r="AO148" s="1"/>
    </row>
    <row r="149" spans="1:41">
      <c r="A149" s="2">
        <v>0.28999999999999998</v>
      </c>
      <c r="B149" s="8">
        <f t="shared" si="46"/>
        <v>0.71</v>
      </c>
      <c r="C149" s="8">
        <f t="shared" si="47"/>
        <v>0.63430095804732034</v>
      </c>
      <c r="D149" s="8">
        <f t="shared" si="48"/>
        <v>0.17422492401215808</v>
      </c>
      <c r="E149" s="8">
        <f t="shared" si="49"/>
        <v>0</v>
      </c>
      <c r="F149" s="8">
        <f t="shared" si="50"/>
        <v>9.128672745694023E-3</v>
      </c>
      <c r="G149" s="2"/>
      <c r="H149" s="9">
        <f t="shared" si="51"/>
        <v>0.77575664969965108</v>
      </c>
      <c r="I149" s="9">
        <f t="shared" si="64"/>
        <v>0.21307888886361273</v>
      </c>
      <c r="J149" s="9">
        <f t="shared" si="64"/>
        <v>0</v>
      </c>
      <c r="K149" s="9">
        <f t="shared" si="64"/>
        <v>1.1164461436736162E-2</v>
      </c>
      <c r="L149" s="13">
        <f t="shared" si="52"/>
        <v>0</v>
      </c>
      <c r="M149" s="9"/>
      <c r="N149" s="8">
        <f t="shared" si="53"/>
        <v>1458.4939295564602</v>
      </c>
      <c r="O149" s="9">
        <v>850</v>
      </c>
      <c r="P149" s="9"/>
      <c r="Q149" s="9">
        <f t="shared" si="44"/>
        <v>4.4080132750688825E-2</v>
      </c>
      <c r="R149" s="9">
        <f t="shared" si="45"/>
        <v>1.185329423341927E-2</v>
      </c>
      <c r="S149" s="9"/>
      <c r="T149" s="9">
        <f t="shared" si="55"/>
        <v>0</v>
      </c>
      <c r="U149" s="9">
        <f t="shared" si="54"/>
        <v>0.17398428080463635</v>
      </c>
      <c r="V149" s="9">
        <f t="shared" si="56"/>
        <v>6.4526466928495627E-8</v>
      </c>
      <c r="W149" s="9"/>
      <c r="X149" s="9">
        <f t="shared" si="57"/>
        <v>1458.4939295564602</v>
      </c>
      <c r="Y149" s="9">
        <f t="shared" si="59"/>
        <v>4.319508676854583</v>
      </c>
      <c r="Z149" s="9">
        <f t="shared" si="60"/>
        <v>8.0064033437796973E-6</v>
      </c>
      <c r="AA149" s="9"/>
      <c r="AB149" s="9">
        <f t="shared" si="58"/>
        <v>553.22183534900228</v>
      </c>
      <c r="AC149" s="9">
        <f t="shared" si="61"/>
        <v>103.02231434699559</v>
      </c>
      <c r="AD149" s="9">
        <f t="shared" si="62"/>
        <v>17.524137773055887</v>
      </c>
      <c r="AE149" s="9">
        <f t="shared" si="63"/>
        <v>5.8788806434400902</v>
      </c>
      <c r="AF149" s="2"/>
      <c r="AG149" s="2"/>
      <c r="AH149" s="2"/>
      <c r="AI149" s="2"/>
      <c r="AM149" s="1"/>
      <c r="AN149" s="1"/>
      <c r="AO149" s="1"/>
    </row>
    <row r="150" spans="1:41">
      <c r="A150" s="2">
        <v>0.3</v>
      </c>
      <c r="B150" s="8">
        <f t="shared" si="46"/>
        <v>0.7</v>
      </c>
      <c r="C150" s="8">
        <f t="shared" si="47"/>
        <v>0.63651823246274519</v>
      </c>
      <c r="D150" s="8">
        <f t="shared" si="48"/>
        <v>0.17057750759878421</v>
      </c>
      <c r="E150" s="8">
        <f t="shared" si="49"/>
        <v>0</v>
      </c>
      <c r="F150" s="8">
        <f t="shared" si="50"/>
        <v>8.7537993920972657E-3</v>
      </c>
      <c r="G150" s="2"/>
      <c r="H150" s="9">
        <f t="shared" si="51"/>
        <v>0.78019071125421058</v>
      </c>
      <c r="I150" s="9">
        <f t="shared" si="64"/>
        <v>0.20907961499006267</v>
      </c>
      <c r="J150" s="9">
        <f t="shared" si="64"/>
        <v>0</v>
      </c>
      <c r="K150" s="9">
        <f t="shared" si="64"/>
        <v>1.0729673755726666E-2</v>
      </c>
      <c r="L150" s="13">
        <f t="shared" si="52"/>
        <v>0</v>
      </c>
      <c r="M150" s="9"/>
      <c r="N150" s="8">
        <f t="shared" si="53"/>
        <v>1458.4939295564602</v>
      </c>
      <c r="O150" s="9">
        <v>850</v>
      </c>
      <c r="P150" s="9"/>
      <c r="Q150" s="9">
        <f t="shared" si="44"/>
        <v>4.4111735750529645E-2</v>
      </c>
      <c r="R150" s="9">
        <f t="shared" si="45"/>
        <v>1.1750265008854767E-2</v>
      </c>
      <c r="S150" s="9"/>
      <c r="T150" s="9">
        <f t="shared" si="55"/>
        <v>0</v>
      </c>
      <c r="U150" s="9">
        <f t="shared" si="54"/>
        <v>0.13013269548055267</v>
      </c>
      <c r="V150" s="9">
        <f t="shared" si="56"/>
        <v>2.3036642844753246E-8</v>
      </c>
      <c r="W150" s="9"/>
      <c r="X150" s="9">
        <f t="shared" si="57"/>
        <v>1458.4939295564602</v>
      </c>
      <c r="Y150" s="9">
        <f t="shared" si="59"/>
        <v>3.2435952534904917</v>
      </c>
      <c r="Z150" s="9">
        <f t="shared" si="60"/>
        <v>2.9688141527904591E-6</v>
      </c>
      <c r="AA150" s="9"/>
      <c r="AB150" s="9">
        <f t="shared" si="58"/>
        <v>534.78110750403562</v>
      </c>
      <c r="AC150" s="9">
        <f t="shared" si="61"/>
        <v>99.696357043878749</v>
      </c>
      <c r="AD150" s="9">
        <f t="shared" si="62"/>
        <v>16.939999946247831</v>
      </c>
      <c r="AE150" s="9">
        <f t="shared" si="63"/>
        <v>5.8852631263414645</v>
      </c>
      <c r="AF150" s="2"/>
      <c r="AG150" s="2"/>
      <c r="AH150" s="2"/>
      <c r="AI150" s="2"/>
      <c r="AM150" s="1"/>
      <c r="AN150" s="1"/>
      <c r="AO150" s="1"/>
    </row>
    <row r="151" spans="1:41">
      <c r="A151" s="2">
        <v>0.31</v>
      </c>
      <c r="B151" s="8">
        <f t="shared" si="46"/>
        <v>0.69</v>
      </c>
      <c r="C151" s="8">
        <f t="shared" si="47"/>
        <v>0.63873550687816993</v>
      </c>
      <c r="D151" s="8">
        <f t="shared" si="48"/>
        <v>0.16693009118541036</v>
      </c>
      <c r="E151" s="8">
        <f t="shared" si="49"/>
        <v>0</v>
      </c>
      <c r="F151" s="8">
        <f t="shared" si="50"/>
        <v>8.3789260385005067E-3</v>
      </c>
      <c r="G151" s="2"/>
      <c r="H151" s="9">
        <f t="shared" si="51"/>
        <v>0.78464443647319804</v>
      </c>
      <c r="I151" s="9">
        <f t="shared" si="64"/>
        <v>0.20506260559831171</v>
      </c>
      <c r="J151" s="9">
        <f t="shared" si="64"/>
        <v>0</v>
      </c>
      <c r="K151" s="9">
        <f t="shared" si="64"/>
        <v>1.0292957928490153E-2</v>
      </c>
      <c r="L151" s="13">
        <f t="shared" si="52"/>
        <v>0</v>
      </c>
      <c r="M151" s="9"/>
      <c r="N151" s="8">
        <f t="shared" si="53"/>
        <v>1458.4939295564602</v>
      </c>
      <c r="O151" s="9">
        <v>850</v>
      </c>
      <c r="P151" s="9"/>
      <c r="Q151" s="9">
        <f t="shared" si="44"/>
        <v>4.4143478899706726E-2</v>
      </c>
      <c r="R151" s="9">
        <f t="shared" si="45"/>
        <v>1.1646778882176211E-2</v>
      </c>
      <c r="S151" s="9"/>
      <c r="T151" s="9">
        <f t="shared" si="55"/>
        <v>0</v>
      </c>
      <c r="U151" s="9">
        <f t="shared" si="54"/>
        <v>9.6878759234408585E-2</v>
      </c>
      <c r="V151" s="9">
        <f t="shared" si="56"/>
        <v>7.9372313757615446E-9</v>
      </c>
      <c r="W151" s="9"/>
      <c r="X151" s="9">
        <f t="shared" si="57"/>
        <v>1458.4939295564602</v>
      </c>
      <c r="Y151" s="9">
        <f t="shared" si="59"/>
        <v>2.4246542964644919</v>
      </c>
      <c r="Z151" s="9">
        <f t="shared" si="60"/>
        <v>1.0648960342051797E-6</v>
      </c>
      <c r="AA151" s="9"/>
      <c r="AB151" s="9">
        <f t="shared" si="58"/>
        <v>517.53010403616349</v>
      </c>
      <c r="AC151" s="9">
        <f t="shared" si="61"/>
        <v>96.558560181058922</v>
      </c>
      <c r="AD151" s="9">
        <f t="shared" si="62"/>
        <v>16.393548369430029</v>
      </c>
      <c r="AE151" s="9">
        <f t="shared" si="63"/>
        <v>5.8900341771716178</v>
      </c>
      <c r="AF151" s="2"/>
      <c r="AG151" s="2"/>
      <c r="AH151" s="2"/>
      <c r="AI151" s="2"/>
      <c r="AM151" s="1"/>
      <c r="AN151" s="1"/>
      <c r="AO151" s="1"/>
    </row>
    <row r="152" spans="1:41">
      <c r="A152" s="2">
        <v>0.32</v>
      </c>
      <c r="B152" s="8">
        <f t="shared" si="46"/>
        <v>0.67999999999999994</v>
      </c>
      <c r="C152" s="8">
        <f t="shared" si="47"/>
        <v>0.64095278129359479</v>
      </c>
      <c r="D152" s="8">
        <f t="shared" si="48"/>
        <v>0.16328267477203651</v>
      </c>
      <c r="E152" s="8">
        <f t="shared" si="49"/>
        <v>0</v>
      </c>
      <c r="F152" s="8">
        <f t="shared" si="50"/>
        <v>8.0040526849037494E-3</v>
      </c>
      <c r="G152" s="2"/>
      <c r="H152" s="9">
        <f t="shared" si="51"/>
        <v>0.78911795645051785</v>
      </c>
      <c r="I152" s="9">
        <f t="shared" si="64"/>
        <v>0.20102774244903898</v>
      </c>
      <c r="J152" s="9">
        <f t="shared" si="64"/>
        <v>0</v>
      </c>
      <c r="K152" s="9">
        <f t="shared" si="64"/>
        <v>9.8543011004430855E-3</v>
      </c>
      <c r="L152" s="13">
        <f t="shared" si="52"/>
        <v>0</v>
      </c>
      <c r="M152" s="9"/>
      <c r="N152" s="8">
        <f t="shared" si="53"/>
        <v>1458.4939295564602</v>
      </c>
      <c r="O152" s="9">
        <v>850</v>
      </c>
      <c r="P152" s="9"/>
      <c r="Q152" s="9">
        <f t="shared" si="44"/>
        <v>4.4175363132568986E-2</v>
      </c>
      <c r="R152" s="9">
        <f t="shared" si="45"/>
        <v>1.1542832807304261E-2</v>
      </c>
      <c r="S152" s="9"/>
      <c r="T152" s="9">
        <f t="shared" si="55"/>
        <v>0</v>
      </c>
      <c r="U152" s="9">
        <f t="shared" si="54"/>
        <v>7.1773960713907903E-2</v>
      </c>
      <c r="V152" s="9">
        <f t="shared" si="56"/>
        <v>2.6325756979872379E-9</v>
      </c>
      <c r="W152" s="9"/>
      <c r="X152" s="9">
        <f t="shared" si="57"/>
        <v>1458.4939295564602</v>
      </c>
      <c r="Y152" s="9">
        <f t="shared" si="59"/>
        <v>1.8040050586284533</v>
      </c>
      <c r="Z152" s="9">
        <f t="shared" si="60"/>
        <v>3.6865381746441407E-7</v>
      </c>
      <c r="AA152" s="9"/>
      <c r="AB152" s="9">
        <f t="shared" si="58"/>
        <v>501.35728828503341</v>
      </c>
      <c r="AC152" s="9">
        <f t="shared" si="61"/>
        <v>93.597480333482963</v>
      </c>
      <c r="AD152" s="9">
        <f t="shared" si="62"/>
        <v>15.881249994405771</v>
      </c>
      <c r="AE152" s="9">
        <f t="shared" si="63"/>
        <v>5.8935839664039689</v>
      </c>
      <c r="AF152" s="2"/>
      <c r="AG152" s="2"/>
      <c r="AH152" s="2"/>
      <c r="AI152" s="2"/>
      <c r="AM152" s="1"/>
      <c r="AN152" s="1"/>
      <c r="AO152" s="1"/>
    </row>
    <row r="153" spans="1:41">
      <c r="A153" s="2">
        <v>0.33</v>
      </c>
      <c r="B153" s="8">
        <f t="shared" si="46"/>
        <v>0.66999999999999993</v>
      </c>
      <c r="C153" s="8">
        <f t="shared" si="47"/>
        <v>0.64317005570901964</v>
      </c>
      <c r="D153" s="8">
        <f t="shared" si="48"/>
        <v>0.15963525835866266</v>
      </c>
      <c r="E153" s="8">
        <f t="shared" si="49"/>
        <v>0</v>
      </c>
      <c r="F153" s="8">
        <f t="shared" si="50"/>
        <v>7.6291793313069903E-3</v>
      </c>
      <c r="G153" s="2"/>
      <c r="H153" s="9">
        <f t="shared" si="51"/>
        <v>0.79361140344797387</v>
      </c>
      <c r="I153" s="9">
        <f t="shared" si="64"/>
        <v>0.19697490624954406</v>
      </c>
      <c r="J153" s="9">
        <f t="shared" si="64"/>
        <v>0</v>
      </c>
      <c r="K153" s="9">
        <f t="shared" si="64"/>
        <v>9.4136903024820157E-3</v>
      </c>
      <c r="L153" s="13">
        <f t="shared" si="52"/>
        <v>0</v>
      </c>
      <c r="M153" s="9"/>
      <c r="N153" s="8">
        <f t="shared" si="53"/>
        <v>1458.4939295564602</v>
      </c>
      <c r="O153" s="9">
        <v>850</v>
      </c>
      <c r="P153" s="9"/>
      <c r="Q153" s="9">
        <f t="shared" si="44"/>
        <v>4.4207389391789351E-2</v>
      </c>
      <c r="R153" s="9">
        <f t="shared" si="45"/>
        <v>1.1438423711022428E-2</v>
      </c>
      <c r="S153" s="9"/>
      <c r="T153" s="9">
        <f t="shared" si="55"/>
        <v>0</v>
      </c>
      <c r="U153" s="9">
        <f t="shared" si="54"/>
        <v>5.2908843402354258E-2</v>
      </c>
      <c r="V153" s="9">
        <f t="shared" si="56"/>
        <v>8.3813319721034162E-10</v>
      </c>
      <c r="W153" s="9"/>
      <c r="X153" s="9">
        <f t="shared" si="57"/>
        <v>1458.4939295564602</v>
      </c>
      <c r="Y153" s="9">
        <f t="shared" si="59"/>
        <v>1.3357368205880005</v>
      </c>
      <c r="Z153" s="9">
        <f t="shared" si="60"/>
        <v>1.2286022325003917E-7</v>
      </c>
      <c r="AA153" s="9"/>
      <c r="AB153" s="9">
        <f t="shared" si="58"/>
        <v>486.16464318548691</v>
      </c>
      <c r="AC153" s="9">
        <f t="shared" si="61"/>
        <v>90.801669924001303</v>
      </c>
      <c r="AD153" s="9">
        <f t="shared" si="62"/>
        <v>15.39999999829833</v>
      </c>
      <c r="AE153" s="9">
        <f t="shared" si="63"/>
        <v>5.8962123333788767</v>
      </c>
      <c r="AF153" s="2"/>
      <c r="AG153" s="2"/>
      <c r="AH153" s="2"/>
      <c r="AI153" s="2"/>
      <c r="AM153" s="1"/>
      <c r="AN153" s="1"/>
      <c r="AO153" s="1"/>
    </row>
    <row r="154" spans="1:41">
      <c r="A154" s="2">
        <v>0.34</v>
      </c>
      <c r="B154" s="8">
        <f t="shared" si="46"/>
        <v>0.65999999999999992</v>
      </c>
      <c r="C154" s="8">
        <f t="shared" si="47"/>
        <v>0.64538733012444449</v>
      </c>
      <c r="D154" s="8">
        <f t="shared" si="48"/>
        <v>0.15598784194528878</v>
      </c>
      <c r="E154" s="8">
        <f t="shared" si="49"/>
        <v>0</v>
      </c>
      <c r="F154" s="8">
        <f t="shared" si="50"/>
        <v>7.254305977710233E-3</v>
      </c>
      <c r="G154" s="2"/>
      <c r="H154" s="9">
        <f t="shared" si="51"/>
        <v>0.79812491090830429</v>
      </c>
      <c r="I154" s="9">
        <f t="shared" si="64"/>
        <v>0.19290397664199019</v>
      </c>
      <c r="J154" s="9">
        <f t="shared" si="64"/>
        <v>0</v>
      </c>
      <c r="K154" s="9">
        <f t="shared" si="64"/>
        <v>8.9711124497054411E-3</v>
      </c>
      <c r="L154" s="13">
        <f t="shared" si="52"/>
        <v>0</v>
      </c>
      <c r="M154" s="9"/>
      <c r="N154" s="8">
        <f t="shared" si="53"/>
        <v>1458.4939295564602</v>
      </c>
      <c r="O154" s="9">
        <v>850</v>
      </c>
      <c r="P154" s="9"/>
      <c r="Q154" s="9">
        <f t="shared" si="44"/>
        <v>4.4239558628457645E-2</v>
      </c>
      <c r="R154" s="9">
        <f t="shared" si="45"/>
        <v>1.1333548492674192E-2</v>
      </c>
      <c r="S154" s="9"/>
      <c r="T154" s="9">
        <f t="shared" si="55"/>
        <v>0</v>
      </c>
      <c r="U154" s="9">
        <f t="shared" si="54"/>
        <v>3.8800338386197723E-2</v>
      </c>
      <c r="V154" s="9">
        <f t="shared" si="56"/>
        <v>2.5530769016603714E-10</v>
      </c>
      <c r="W154" s="9"/>
      <c r="X154" s="9">
        <f t="shared" si="57"/>
        <v>1458.4939295564602</v>
      </c>
      <c r="Y154" s="9">
        <f t="shared" si="59"/>
        <v>0.98407017446868483</v>
      </c>
      <c r="Z154" s="9">
        <f t="shared" si="60"/>
        <v>3.93046166621344E-8</v>
      </c>
      <c r="AA154" s="9"/>
      <c r="AB154" s="9">
        <f t="shared" si="58"/>
        <v>471.86568309179614</v>
      </c>
      <c r="AC154" s="9">
        <f t="shared" si="61"/>
        <v>88.159975813720934</v>
      </c>
      <c r="AD154" s="9">
        <f t="shared" si="62"/>
        <v>14.94705882303381</v>
      </c>
      <c r="AE154" s="9">
        <f t="shared" si="63"/>
        <v>5.898148716579886</v>
      </c>
      <c r="AF154" s="2"/>
      <c r="AG154" s="2"/>
      <c r="AH154" s="2"/>
      <c r="AI154" s="2"/>
      <c r="AM154" s="1"/>
      <c r="AN154" s="1"/>
      <c r="AO154" s="1"/>
    </row>
    <row r="155" spans="1:41">
      <c r="A155" s="2">
        <v>0.35</v>
      </c>
      <c r="B155" s="8">
        <f t="shared" si="46"/>
        <v>0.65</v>
      </c>
      <c r="C155" s="8">
        <f t="shared" si="47"/>
        <v>0.64760460453986934</v>
      </c>
      <c r="D155" s="8">
        <f t="shared" si="48"/>
        <v>0.15234042553191493</v>
      </c>
      <c r="E155" s="8">
        <f t="shared" si="49"/>
        <v>0</v>
      </c>
      <c r="F155" s="8">
        <f t="shared" si="50"/>
        <v>6.8794326241134757E-3</v>
      </c>
      <c r="G155" s="2"/>
      <c r="H155" s="9">
        <f t="shared" si="51"/>
        <v>0.80265861346839151</v>
      </c>
      <c r="I155" s="9">
        <f t="shared" si="64"/>
        <v>0.18881483219148987</v>
      </c>
      <c r="J155" s="9">
        <f t="shared" si="64"/>
        <v>0</v>
      </c>
      <c r="K155" s="9">
        <f t="shared" si="64"/>
        <v>8.5265543401184894E-3</v>
      </c>
      <c r="L155" s="13">
        <f t="shared" si="52"/>
        <v>0</v>
      </c>
      <c r="M155" s="9"/>
      <c r="N155" s="8">
        <f t="shared" si="53"/>
        <v>1458.4939295564602</v>
      </c>
      <c r="O155" s="9">
        <v>850</v>
      </c>
      <c r="P155" s="9"/>
      <c r="Q155" s="9">
        <f t="shared" si="44"/>
        <v>4.4271871802174741E-2</v>
      </c>
      <c r="R155" s="9">
        <f t="shared" si="45"/>
        <v>1.1228204023856075E-2</v>
      </c>
      <c r="S155" s="9"/>
      <c r="T155" s="9">
        <f t="shared" si="55"/>
        <v>0</v>
      </c>
      <c r="U155" s="9">
        <f t="shared" si="54"/>
        <v>2.8301360321795872E-2</v>
      </c>
      <c r="V155" s="9">
        <f t="shared" si="56"/>
        <v>7.4137895189490931E-11</v>
      </c>
      <c r="W155" s="9"/>
      <c r="X155" s="9">
        <f t="shared" si="57"/>
        <v>1458.4939295564602</v>
      </c>
      <c r="Y155" s="9">
        <f t="shared" si="59"/>
        <v>0.72123391257232483</v>
      </c>
      <c r="Z155" s="9">
        <f t="shared" si="60"/>
        <v>1.2031344363641661E-8</v>
      </c>
      <c r="AA155" s="9"/>
      <c r="AB155" s="9">
        <f t="shared" si="58"/>
        <v>458.38380643203055</v>
      </c>
      <c r="AC155" s="9">
        <f t="shared" si="61"/>
        <v>85.661726045116694</v>
      </c>
      <c r="AD155" s="9">
        <f t="shared" si="62"/>
        <v>14.519999999862312</v>
      </c>
      <c r="AE155" s="9">
        <f t="shared" si="63"/>
        <v>5.8995679094992415</v>
      </c>
      <c r="AF155" s="2"/>
      <c r="AG155" s="2"/>
      <c r="AH155" s="2"/>
      <c r="AI155" s="2"/>
      <c r="AM155" s="1"/>
      <c r="AN155" s="1"/>
      <c r="AO155" s="1"/>
    </row>
    <row r="156" spans="1:41">
      <c r="A156" s="2">
        <v>0.36</v>
      </c>
      <c r="B156" s="8">
        <f t="shared" si="46"/>
        <v>0.64</v>
      </c>
      <c r="C156" s="8">
        <f t="shared" si="47"/>
        <v>0.6498218789552942</v>
      </c>
      <c r="D156" s="8">
        <f t="shared" si="48"/>
        <v>0.14869300911854105</v>
      </c>
      <c r="E156" s="8">
        <f t="shared" si="49"/>
        <v>0</v>
      </c>
      <c r="F156" s="8">
        <f t="shared" si="50"/>
        <v>6.5045592705167184E-3</v>
      </c>
      <c r="G156" s="2"/>
      <c r="H156" s="9">
        <f t="shared" si="51"/>
        <v>0.80721264697264994</v>
      </c>
      <c r="I156" s="9">
        <f t="shared" si="64"/>
        <v>0.18470735037402977</v>
      </c>
      <c r="J156" s="9">
        <f t="shared" si="64"/>
        <v>0</v>
      </c>
      <c r="K156" s="9">
        <f t="shared" si="64"/>
        <v>8.0800026533201907E-3</v>
      </c>
      <c r="L156" s="13">
        <f t="shared" si="52"/>
        <v>0</v>
      </c>
      <c r="M156" s="9"/>
      <c r="N156" s="8">
        <f t="shared" si="53"/>
        <v>1458.4939295564602</v>
      </c>
      <c r="O156" s="9">
        <v>850</v>
      </c>
      <c r="P156" s="9"/>
      <c r="Q156" s="9">
        <f t="shared" si="44"/>
        <v>4.4304329881148005E-2</v>
      </c>
      <c r="R156" s="9">
        <f t="shared" si="45"/>
        <v>1.1122387148106564E-2</v>
      </c>
      <c r="S156" s="9"/>
      <c r="T156" s="9">
        <f t="shared" si="55"/>
        <v>0</v>
      </c>
      <c r="U156" s="9">
        <f t="shared" si="54"/>
        <v>2.0528527046778607E-2</v>
      </c>
      <c r="V156" s="9">
        <f t="shared" si="56"/>
        <v>2.043700390015935E-11</v>
      </c>
      <c r="W156" s="9"/>
      <c r="X156" s="9">
        <f t="shared" si="57"/>
        <v>1458.4939295564602</v>
      </c>
      <c r="Y156" s="9">
        <f t="shared" si="59"/>
        <v>0.52576268992290043</v>
      </c>
      <c r="Z156" s="9">
        <f t="shared" si="60"/>
        <v>3.5109949377067089E-9</v>
      </c>
      <c r="AA156" s="9"/>
      <c r="AB156" s="9">
        <f t="shared" si="58"/>
        <v>445.6509229200297</v>
      </c>
      <c r="AC156" s="9">
        <f t="shared" si="61"/>
        <v>83.296838174139083</v>
      </c>
      <c r="AD156" s="9">
        <f t="shared" si="62"/>
        <v>14.11666666663033</v>
      </c>
      <c r="AE156" s="9">
        <f t="shared" si="63"/>
        <v>5.9006024680769888</v>
      </c>
      <c r="AF156" s="2"/>
      <c r="AG156" s="2"/>
      <c r="AH156" s="2"/>
      <c r="AI156" s="2"/>
      <c r="AM156" s="1"/>
      <c r="AN156" s="1"/>
      <c r="AO156" s="1"/>
    </row>
    <row r="157" spans="1:41">
      <c r="A157" s="2">
        <v>0.37</v>
      </c>
      <c r="B157" s="8">
        <f t="shared" si="46"/>
        <v>0.63</v>
      </c>
      <c r="C157" s="8">
        <f t="shared" si="47"/>
        <v>0.65203915337071905</v>
      </c>
      <c r="D157" s="8">
        <f t="shared" si="48"/>
        <v>0.1450455927051672</v>
      </c>
      <c r="E157" s="8">
        <f t="shared" si="49"/>
        <v>0</v>
      </c>
      <c r="F157" s="8">
        <f t="shared" si="50"/>
        <v>6.1296859169199594E-3</v>
      </c>
      <c r="G157" s="2"/>
      <c r="H157" s="9">
        <f t="shared" si="51"/>
        <v>0.81178714848659339</v>
      </c>
      <c r="I157" s="9">
        <f t="shared" si="64"/>
        <v>0.18058140756423344</v>
      </c>
      <c r="J157" s="9">
        <f t="shared" si="64"/>
        <v>0</v>
      </c>
      <c r="K157" s="9">
        <f t="shared" si="64"/>
        <v>7.631443949173037E-3</v>
      </c>
      <c r="L157" s="13">
        <f t="shared" si="52"/>
        <v>0</v>
      </c>
      <c r="M157" s="9"/>
      <c r="N157" s="8">
        <f t="shared" si="53"/>
        <v>1458.4939295564602</v>
      </c>
      <c r="O157" s="9">
        <v>850</v>
      </c>
      <c r="P157" s="9"/>
      <c r="Q157" s="9">
        <f t="shared" si="44"/>
        <v>4.4336933842287964E-2</v>
      </c>
      <c r="R157" s="9">
        <f t="shared" si="45"/>
        <v>1.1016094680590838E-2</v>
      </c>
      <c r="S157" s="9"/>
      <c r="T157" s="9">
        <f t="shared" si="55"/>
        <v>0</v>
      </c>
      <c r="U157" s="9">
        <f t="shared" si="54"/>
        <v>1.4804583661529907E-2</v>
      </c>
      <c r="V157" s="9">
        <f t="shared" si="56"/>
        <v>5.3221372382147727E-12</v>
      </c>
      <c r="W157" s="9"/>
      <c r="X157" s="9">
        <f t="shared" si="57"/>
        <v>1458.4939295564602</v>
      </c>
      <c r="Y157" s="9">
        <f t="shared" si="59"/>
        <v>0.38113696031744637</v>
      </c>
      <c r="Z157" s="9">
        <f t="shared" si="60"/>
        <v>9.7267360360266689E-10</v>
      </c>
      <c r="AA157" s="9"/>
      <c r="AB157" s="9">
        <f t="shared" si="58"/>
        <v>433.60630338165055</v>
      </c>
      <c r="AC157" s="9">
        <f t="shared" si="61"/>
        <v>81.055873276468219</v>
      </c>
      <c r="AD157" s="9">
        <f t="shared" si="62"/>
        <v>13.735135135126068</v>
      </c>
      <c r="AE157" s="9">
        <f t="shared" si="63"/>
        <v>5.9013524424071306</v>
      </c>
      <c r="AF157" s="2"/>
      <c r="AG157" s="2"/>
      <c r="AH157" s="2"/>
      <c r="AI157" s="2"/>
      <c r="AM157" s="1"/>
      <c r="AN157" s="1"/>
      <c r="AO157" s="1"/>
    </row>
    <row r="158" spans="1:41">
      <c r="A158" s="2">
        <v>0.38</v>
      </c>
      <c r="B158" s="8">
        <f t="shared" si="46"/>
        <v>0.62</v>
      </c>
      <c r="C158" s="8">
        <f t="shared" si="47"/>
        <v>0.6542564277861439</v>
      </c>
      <c r="D158" s="8">
        <f t="shared" si="48"/>
        <v>0.14139817629179335</v>
      </c>
      <c r="E158" s="8">
        <f t="shared" si="49"/>
        <v>0</v>
      </c>
      <c r="F158" s="8">
        <f t="shared" si="50"/>
        <v>5.7548125633232021E-3</v>
      </c>
      <c r="G158" s="2"/>
      <c r="H158" s="9">
        <f t="shared" si="51"/>
        <v>0.81638225631058747</v>
      </c>
      <c r="I158" s="9">
        <f t="shared" si="64"/>
        <v>0.1764368790229579</v>
      </c>
      <c r="J158" s="9">
        <f t="shared" si="64"/>
        <v>0</v>
      </c>
      <c r="K158" s="9">
        <f t="shared" si="64"/>
        <v>7.1808646664545768E-3</v>
      </c>
      <c r="L158" s="13">
        <f t="shared" si="52"/>
        <v>0</v>
      </c>
      <c r="M158" s="9"/>
      <c r="N158" s="8">
        <f t="shared" si="53"/>
        <v>1458.4939295564602</v>
      </c>
      <c r="O158" s="9">
        <v>850</v>
      </c>
      <c r="P158" s="9"/>
      <c r="Q158" s="9">
        <f t="shared" si="44"/>
        <v>4.4369684671306323E-2</v>
      </c>
      <c r="R158" s="9">
        <f t="shared" si="45"/>
        <v>1.090932340778125E-2</v>
      </c>
      <c r="S158" s="9"/>
      <c r="T158" s="9">
        <f t="shared" si="55"/>
        <v>0</v>
      </c>
      <c r="U158" s="9">
        <f t="shared" si="54"/>
        <v>1.0612715675555837E-2</v>
      </c>
      <c r="V158" s="9">
        <f t="shared" si="56"/>
        <v>1.3019227089212935E-12</v>
      </c>
      <c r="W158" s="9"/>
      <c r="X158" s="9">
        <f t="shared" si="57"/>
        <v>1458.4939295564602</v>
      </c>
      <c r="Y158" s="9">
        <f t="shared" si="59"/>
        <v>0.27470039879192187</v>
      </c>
      <c r="Z158" s="9">
        <f t="shared" si="60"/>
        <v>2.5457543805441026E-10</v>
      </c>
      <c r="AA158" s="9"/>
      <c r="AB158" s="9">
        <f t="shared" si="58"/>
        <v>422.19561118739654</v>
      </c>
      <c r="AC158" s="9">
        <f t="shared" si="61"/>
        <v>78.930052937582005</v>
      </c>
      <c r="AD158" s="9">
        <f t="shared" si="62"/>
        <v>13.373684210524186</v>
      </c>
      <c r="AE158" s="9">
        <f t="shared" si="63"/>
        <v>5.9018929784112437</v>
      </c>
      <c r="AF158" s="2"/>
      <c r="AG158" s="2"/>
      <c r="AH158" s="2"/>
      <c r="AI158" s="2"/>
      <c r="AM158" s="1"/>
      <c r="AN158" s="1"/>
      <c r="AO158" s="1"/>
    </row>
    <row r="159" spans="1:41">
      <c r="A159" s="2">
        <v>0.39</v>
      </c>
      <c r="B159" s="8">
        <f t="shared" si="46"/>
        <v>0.61</v>
      </c>
      <c r="C159" s="8">
        <f t="shared" si="47"/>
        <v>0.65647370220156875</v>
      </c>
      <c r="D159" s="8">
        <f t="shared" si="48"/>
        <v>0.13775075987841948</v>
      </c>
      <c r="E159" s="8">
        <f t="shared" si="49"/>
        <v>0</v>
      </c>
      <c r="F159" s="8">
        <f t="shared" si="50"/>
        <v>5.3799392097264431E-3</v>
      </c>
      <c r="G159" s="2"/>
      <c r="H159" s="9">
        <f t="shared" si="51"/>
        <v>0.8209981099937862</v>
      </c>
      <c r="I159" s="9">
        <f t="shared" si="64"/>
        <v>0.17227363888472305</v>
      </c>
      <c r="J159" s="9">
        <f t="shared" si="64"/>
        <v>0</v>
      </c>
      <c r="K159" s="9">
        <f t="shared" si="64"/>
        <v>6.7282511214907257E-3</v>
      </c>
      <c r="L159" s="13">
        <f t="shared" si="52"/>
        <v>0</v>
      </c>
      <c r="M159" s="9"/>
      <c r="N159" s="8">
        <f t="shared" si="53"/>
        <v>1458.4939295564602</v>
      </c>
      <c r="O159" s="9">
        <v>850</v>
      </c>
      <c r="P159" s="9"/>
      <c r="Q159" s="9">
        <f t="shared" si="44"/>
        <v>4.4402583362815336E-2</v>
      </c>
      <c r="R159" s="9">
        <f t="shared" si="45"/>
        <v>1.0802070087133471E-2</v>
      </c>
      <c r="S159" s="9"/>
      <c r="T159" s="9">
        <f t="shared" si="55"/>
        <v>0</v>
      </c>
      <c r="U159" s="9">
        <f t="shared" si="54"/>
        <v>7.560440406357484E-3</v>
      </c>
      <c r="V159" s="9">
        <f t="shared" si="56"/>
        <v>2.9717151913416077E-13</v>
      </c>
      <c r="W159" s="9"/>
      <c r="X159" s="9">
        <f t="shared" si="57"/>
        <v>1458.4939295564602</v>
      </c>
      <c r="Y159" s="9">
        <f t="shared" si="59"/>
        <v>0.19680150709665525</v>
      </c>
      <c r="Z159" s="9">
        <f t="shared" si="60"/>
        <v>6.2591745285936336E-11</v>
      </c>
      <c r="AA159" s="9"/>
      <c r="AB159" s="9">
        <f t="shared" si="58"/>
        <v>411.37008269541201</v>
      </c>
      <c r="AC159" s="9">
        <f t="shared" si="61"/>
        <v>76.911251618851608</v>
      </c>
      <c r="AD159" s="9">
        <f t="shared" si="62"/>
        <v>13.03076923076876</v>
      </c>
      <c r="AE159" s="9">
        <f t="shared" si="63"/>
        <v>5.9022802304905966</v>
      </c>
      <c r="AF159" s="2"/>
      <c r="AG159" s="2"/>
      <c r="AH159" s="2"/>
      <c r="AI159" s="2"/>
      <c r="AM159" s="1"/>
      <c r="AN159" s="1"/>
      <c r="AO159" s="1"/>
    </row>
    <row r="160" spans="1:41">
      <c r="A160" s="2">
        <v>0.4</v>
      </c>
      <c r="B160" s="8">
        <f t="shared" si="46"/>
        <v>0.6</v>
      </c>
      <c r="C160" s="8">
        <f t="shared" si="47"/>
        <v>0.6586909766169935</v>
      </c>
      <c r="D160" s="8">
        <f t="shared" si="48"/>
        <v>0.13410334346504563</v>
      </c>
      <c r="E160" s="8">
        <f t="shared" si="49"/>
        <v>0</v>
      </c>
      <c r="F160" s="8">
        <f t="shared" si="50"/>
        <v>5.0050658561296858E-3</v>
      </c>
      <c r="G160" s="2"/>
      <c r="H160" s="9">
        <f t="shared" si="51"/>
        <v>0.82563485034825967</v>
      </c>
      <c r="I160" s="9">
        <f t="shared" si="64"/>
        <v>0.16809156014496973</v>
      </c>
      <c r="J160" s="9">
        <f t="shared" si="64"/>
        <v>0</v>
      </c>
      <c r="K160" s="9">
        <f t="shared" si="64"/>
        <v>6.2735895067705522E-3</v>
      </c>
      <c r="L160" s="13">
        <f t="shared" si="52"/>
        <v>0</v>
      </c>
      <c r="M160" s="9"/>
      <c r="N160" s="8">
        <f t="shared" si="53"/>
        <v>1458.4939295564602</v>
      </c>
      <c r="O160" s="9">
        <v>850</v>
      </c>
      <c r="P160" s="9"/>
      <c r="Q160" s="9">
        <f t="shared" si="44"/>
        <v>4.4435630920428439E-2</v>
      </c>
      <c r="R160" s="9">
        <f t="shared" si="45"/>
        <v>1.0694331446758234E-2</v>
      </c>
      <c r="S160" s="9"/>
      <c r="T160" s="9">
        <f t="shared" si="55"/>
        <v>0</v>
      </c>
      <c r="U160" s="9">
        <f t="shared" si="54"/>
        <v>5.3511862814437658E-3</v>
      </c>
      <c r="V160" s="9">
        <f t="shared" si="56"/>
        <v>6.2787041734420528E-14</v>
      </c>
      <c r="W160" s="9"/>
      <c r="X160" s="9">
        <f t="shared" si="57"/>
        <v>1458.4939295564602</v>
      </c>
      <c r="Y160" s="9">
        <f t="shared" si="59"/>
        <v>0.14011568790118048</v>
      </c>
      <c r="Z160" s="9">
        <f t="shared" si="60"/>
        <v>1.4360240163118565E-11</v>
      </c>
      <c r="AA160" s="9"/>
      <c r="AB160" s="9">
        <f t="shared" si="58"/>
        <v>401.08583062802671</v>
      </c>
      <c r="AC160" s="9">
        <f t="shared" si="61"/>
        <v>74.991973220577847</v>
      </c>
      <c r="AD160" s="9">
        <f t="shared" si="62"/>
        <v>12.704999999999901</v>
      </c>
      <c r="AE160" s="9">
        <f t="shared" si="63"/>
        <v>5.9025559402265593</v>
      </c>
      <c r="AF160" s="2"/>
      <c r="AG160" s="2"/>
      <c r="AH160" s="2"/>
      <c r="AI160" s="2"/>
      <c r="AM160" s="1"/>
      <c r="AN160" s="1"/>
      <c r="AO160" s="1"/>
    </row>
    <row r="161" spans="1:41">
      <c r="A161" s="2">
        <v>0.41</v>
      </c>
      <c r="B161" s="8">
        <f t="shared" si="46"/>
        <v>0.59000000000000008</v>
      </c>
      <c r="C161" s="8">
        <f t="shared" si="47"/>
        <v>0.66090825103241835</v>
      </c>
      <c r="D161" s="8">
        <f t="shared" si="48"/>
        <v>0.13045592705167178</v>
      </c>
      <c r="E161" s="8">
        <f t="shared" si="49"/>
        <v>0</v>
      </c>
      <c r="F161" s="8">
        <f t="shared" si="50"/>
        <v>4.6301925025329285E-3</v>
      </c>
      <c r="G161" s="2"/>
      <c r="H161" s="9">
        <f t="shared" si="51"/>
        <v>0.83029261946331301</v>
      </c>
      <c r="I161" s="9">
        <f t="shared" si="64"/>
        <v>0.16389051464714482</v>
      </c>
      <c r="J161" s="9">
        <f t="shared" si="64"/>
        <v>0</v>
      </c>
      <c r="K161" s="9">
        <f t="shared" si="64"/>
        <v>5.8168658895421848E-3</v>
      </c>
      <c r="L161" s="13">
        <f t="shared" si="52"/>
        <v>0</v>
      </c>
      <c r="M161" s="9"/>
      <c r="N161" s="8">
        <f t="shared" si="53"/>
        <v>1458.4939295564602</v>
      </c>
      <c r="O161" s="9">
        <v>850</v>
      </c>
      <c r="P161" s="9"/>
      <c r="Q161" s="9">
        <f t="shared" si="44"/>
        <v>4.4468828356862375E-2</v>
      </c>
      <c r="R161" s="9">
        <f t="shared" si="45"/>
        <v>1.0586104185088633E-2</v>
      </c>
      <c r="S161" s="9"/>
      <c r="T161" s="9">
        <f t="shared" si="55"/>
        <v>0</v>
      </c>
      <c r="U161" s="9">
        <f t="shared" si="54"/>
        <v>3.7620189828013952E-3</v>
      </c>
      <c r="V161" s="9">
        <f t="shared" si="56"/>
        <v>1.2160011851784679E-14</v>
      </c>
      <c r="W161" s="9"/>
      <c r="X161" s="9">
        <f t="shared" si="57"/>
        <v>1458.4939295564602</v>
      </c>
      <c r="Y161" s="9">
        <f t="shared" si="59"/>
        <v>9.9112056901344586E-2</v>
      </c>
      <c r="Z161" s="9">
        <f t="shared" si="60"/>
        <v>3.0497818048099662E-12</v>
      </c>
      <c r="AA161" s="9"/>
      <c r="AB161" s="9">
        <f t="shared" si="58"/>
        <v>391.30324939319684</v>
      </c>
      <c r="AC161" s="9">
        <f t="shared" si="61"/>
        <v>73.165318070244297</v>
      </c>
      <c r="AD161" s="9">
        <f t="shared" si="62"/>
        <v>12.39512195121949</v>
      </c>
      <c r="AE161" s="9">
        <f t="shared" si="63"/>
        <v>5.9027509659189716</v>
      </c>
      <c r="AF161" s="2"/>
      <c r="AG161" s="2"/>
      <c r="AH161" s="2"/>
      <c r="AI161" s="2"/>
      <c r="AM161" s="1"/>
      <c r="AN161" s="1"/>
      <c r="AO161" s="1"/>
    </row>
    <row r="162" spans="1:41">
      <c r="A162" s="2">
        <v>0.42</v>
      </c>
      <c r="B162" s="8">
        <f t="shared" si="46"/>
        <v>0.58000000000000007</v>
      </c>
      <c r="C162" s="8">
        <f t="shared" si="47"/>
        <v>0.6631255254478432</v>
      </c>
      <c r="D162" s="8">
        <f t="shared" si="48"/>
        <v>0.1268085106382979</v>
      </c>
      <c r="E162" s="8">
        <f t="shared" si="49"/>
        <v>0</v>
      </c>
      <c r="F162" s="8">
        <f t="shared" si="50"/>
        <v>4.2553191489361694E-3</v>
      </c>
      <c r="G162" s="2"/>
      <c r="H162" s="9">
        <f t="shared" si="51"/>
        <v>0.83497156072000023</v>
      </c>
      <c r="I162" s="9">
        <f t="shared" si="64"/>
        <v>0.1596703730696101</v>
      </c>
      <c r="J162" s="9">
        <f t="shared" si="64"/>
        <v>0</v>
      </c>
      <c r="K162" s="9">
        <f t="shared" si="64"/>
        <v>5.3580662103895988E-3</v>
      </c>
      <c r="L162" s="13">
        <f t="shared" si="52"/>
        <v>0</v>
      </c>
      <c r="M162" s="9"/>
      <c r="N162" s="8">
        <f t="shared" si="53"/>
        <v>1458.4939295564602</v>
      </c>
      <c r="O162" s="9">
        <v>850</v>
      </c>
      <c r="P162" s="9"/>
      <c r="Q162" s="9">
        <f t="shared" si="44"/>
        <v>4.4502176694040572E-2</v>
      </c>
      <c r="R162" s="9">
        <f t="shared" si="45"/>
        <v>1.047738497054285E-2</v>
      </c>
      <c r="S162" s="9"/>
      <c r="T162" s="9">
        <f t="shared" si="55"/>
        <v>0</v>
      </c>
      <c r="U162" s="9">
        <f t="shared" si="54"/>
        <v>2.6262626155334951E-3</v>
      </c>
      <c r="V162" s="9">
        <f t="shared" si="56"/>
        <v>2.1327098209253515E-15</v>
      </c>
      <c r="W162" s="9"/>
      <c r="X162" s="9">
        <f t="shared" si="57"/>
        <v>1458.4939295564602</v>
      </c>
      <c r="Y162" s="9">
        <f t="shared" si="59"/>
        <v>6.9635888284339545E-2</v>
      </c>
      <c r="Z162" s="9">
        <f t="shared" si="60"/>
        <v>5.9374352964162522E-13</v>
      </c>
      <c r="AA162" s="9"/>
      <c r="AB162" s="9">
        <f t="shared" si="58"/>
        <v>381.98650536002549</v>
      </c>
      <c r="AC162" s="9">
        <f t="shared" si="61"/>
        <v>71.424944684959542</v>
      </c>
      <c r="AD162" s="9">
        <f t="shared" si="62"/>
        <v>12.099999999999994</v>
      </c>
      <c r="AE162" s="9">
        <f t="shared" si="63"/>
        <v>5.9028879904925269</v>
      </c>
      <c r="AF162" s="2"/>
      <c r="AG162" s="2"/>
      <c r="AH162" s="2"/>
      <c r="AI162" s="2"/>
      <c r="AM162" s="1"/>
      <c r="AN162" s="1"/>
      <c r="AO162" s="1"/>
    </row>
    <row r="163" spans="1:41">
      <c r="A163" s="2">
        <v>0.43</v>
      </c>
      <c r="B163" s="8">
        <f t="shared" si="46"/>
        <v>0.57000000000000006</v>
      </c>
      <c r="C163" s="8">
        <f t="shared" si="47"/>
        <v>0.66534279986326805</v>
      </c>
      <c r="D163" s="8">
        <f t="shared" si="48"/>
        <v>0.12316109422492405</v>
      </c>
      <c r="E163" s="8">
        <f t="shared" si="49"/>
        <v>0</v>
      </c>
      <c r="F163" s="8">
        <f t="shared" si="50"/>
        <v>3.8804457953394121E-3</v>
      </c>
      <c r="G163" s="2"/>
      <c r="H163" s="9">
        <f t="shared" si="51"/>
        <v>0.83967181880583774</v>
      </c>
      <c r="I163" s="9">
        <f t="shared" si="64"/>
        <v>0.15543100491237227</v>
      </c>
      <c r="J163" s="9">
        <f t="shared" si="64"/>
        <v>0</v>
      </c>
      <c r="K163" s="9">
        <f t="shared" si="64"/>
        <v>4.8971762817899443E-3</v>
      </c>
      <c r="L163" s="13">
        <f t="shared" si="52"/>
        <v>0</v>
      </c>
      <c r="M163" s="9"/>
      <c r="N163" s="8">
        <f t="shared" si="53"/>
        <v>1458.4939295564602</v>
      </c>
      <c r="O163" s="9">
        <v>850</v>
      </c>
      <c r="P163" s="9"/>
      <c r="Q163" s="9">
        <f t="shared" si="44"/>
        <v>4.4535676963198052E-2</v>
      </c>
      <c r="R163" s="9">
        <f t="shared" si="45"/>
        <v>1.0368170441182312E-2</v>
      </c>
      <c r="S163" s="9"/>
      <c r="T163" s="9">
        <f t="shared" si="55"/>
        <v>0</v>
      </c>
      <c r="U163" s="9">
        <f t="shared" si="54"/>
        <v>1.8200028129368084E-3</v>
      </c>
      <c r="V163" s="9">
        <f t="shared" si="56"/>
        <v>3.3354422971327161E-16</v>
      </c>
      <c r="W163" s="9"/>
      <c r="X163" s="9">
        <f t="shared" si="57"/>
        <v>1458.4939295564602</v>
      </c>
      <c r="Y163" s="9">
        <f t="shared" si="59"/>
        <v>4.858307136354461E-2</v>
      </c>
      <c r="Z163" s="9">
        <f t="shared" si="60"/>
        <v>1.0468514852001382E-13</v>
      </c>
      <c r="AA163" s="9"/>
      <c r="AB163" s="9">
        <f t="shared" si="58"/>
        <v>373.10309825862953</v>
      </c>
      <c r="AC163" s="9">
        <f t="shared" si="61"/>
        <v>69.765029298596843</v>
      </c>
      <c r="AD163" s="9">
        <f t="shared" si="62"/>
        <v>11.818604651162786</v>
      </c>
      <c r="AE163" s="9">
        <f t="shared" si="63"/>
        <v>5.9029835888226394</v>
      </c>
      <c r="AF163" s="2"/>
      <c r="AG163" s="2"/>
      <c r="AH163" s="2"/>
      <c r="AI163" s="2"/>
      <c r="AM163" s="1"/>
      <c r="AN163" s="1"/>
      <c r="AO163" s="1"/>
    </row>
    <row r="164" spans="1:41">
      <c r="A164" s="2">
        <v>0.44</v>
      </c>
      <c r="B164" s="8">
        <f t="shared" si="46"/>
        <v>0.56000000000000005</v>
      </c>
      <c r="C164" s="8">
        <f t="shared" si="47"/>
        <v>0.66756007427869291</v>
      </c>
      <c r="D164" s="8">
        <f t="shared" si="48"/>
        <v>0.11951367781155017</v>
      </c>
      <c r="E164" s="8">
        <f t="shared" si="49"/>
        <v>0</v>
      </c>
      <c r="F164" s="8">
        <f t="shared" si="50"/>
        <v>3.5055724417426548E-3</v>
      </c>
      <c r="G164" s="2"/>
      <c r="H164" s="9">
        <f t="shared" si="51"/>
        <v>0.84439353972971798</v>
      </c>
      <c r="I164" s="9">
        <f t="shared" si="64"/>
        <v>0.15117227848363091</v>
      </c>
      <c r="J164" s="9">
        <f t="shared" si="64"/>
        <v>0</v>
      </c>
      <c r="K164" s="9">
        <f t="shared" si="64"/>
        <v>4.4341817866510929E-3</v>
      </c>
      <c r="L164" s="13">
        <f t="shared" si="52"/>
        <v>0</v>
      </c>
      <c r="M164" s="9"/>
      <c r="N164" s="8">
        <f t="shared" si="53"/>
        <v>1458.4939295564602</v>
      </c>
      <c r="O164" s="9">
        <v>850</v>
      </c>
      <c r="P164" s="9"/>
      <c r="Q164" s="9">
        <f t="shared" si="44"/>
        <v>4.4569330204987712E-2</v>
      </c>
      <c r="R164" s="9">
        <f t="shared" si="45"/>
        <v>1.0258457204365128E-2</v>
      </c>
      <c r="S164" s="9"/>
      <c r="T164" s="9">
        <f t="shared" si="55"/>
        <v>0</v>
      </c>
      <c r="U164" s="9">
        <f t="shared" si="54"/>
        <v>1.2516550568558854E-3</v>
      </c>
      <c r="V164" s="9">
        <f t="shared" si="56"/>
        <v>4.5579960690860031E-17</v>
      </c>
      <c r="W164" s="9"/>
      <c r="X164" s="9">
        <f t="shared" si="57"/>
        <v>1458.4939295564602</v>
      </c>
      <c r="Y164" s="9">
        <f t="shared" si="59"/>
        <v>3.3647477153468462E-2</v>
      </c>
      <c r="Z164" s="9">
        <f t="shared" si="60"/>
        <v>1.6459543294968308E-14</v>
      </c>
      <c r="AA164" s="9"/>
      <c r="AB164" s="9">
        <f t="shared" si="58"/>
        <v>364.62348238911522</v>
      </c>
      <c r="AC164" s="9">
        <f t="shared" si="61"/>
        <v>68.180225166291308</v>
      </c>
      <c r="AD164" s="9">
        <f t="shared" si="62"/>
        <v>11.549999999999995</v>
      </c>
      <c r="AE164" s="9">
        <f t="shared" si="63"/>
        <v>5.9030497979473013</v>
      </c>
      <c r="AF164" s="2"/>
      <c r="AG164" s="2"/>
      <c r="AH164" s="2"/>
      <c r="AI164" s="2"/>
      <c r="AM164" s="1"/>
      <c r="AN164" s="1"/>
      <c r="AO164" s="1"/>
    </row>
    <row r="165" spans="1:41">
      <c r="A165" s="2">
        <v>0.45</v>
      </c>
      <c r="B165" s="8">
        <f t="shared" si="46"/>
        <v>0.55000000000000004</v>
      </c>
      <c r="C165" s="8">
        <f t="shared" si="47"/>
        <v>0.66977734869411776</v>
      </c>
      <c r="D165" s="8">
        <f t="shared" si="48"/>
        <v>0.11586626139817632</v>
      </c>
      <c r="E165" s="8">
        <f t="shared" si="49"/>
        <v>0</v>
      </c>
      <c r="F165" s="8">
        <f t="shared" si="50"/>
        <v>3.1306990881458975E-3</v>
      </c>
      <c r="G165" s="2"/>
      <c r="H165" s="9">
        <f t="shared" si="51"/>
        <v>0.8491368708370286</v>
      </c>
      <c r="I165" s="9">
        <f t="shared" si="64"/>
        <v>0.14689406088614221</v>
      </c>
      <c r="J165" s="9">
        <f t="shared" si="64"/>
        <v>0</v>
      </c>
      <c r="K165" s="9">
        <f t="shared" si="64"/>
        <v>3.9690682768291317E-3</v>
      </c>
      <c r="L165" s="13">
        <f t="shared" si="52"/>
        <v>0</v>
      </c>
      <c r="M165" s="9"/>
      <c r="N165" s="8">
        <f t="shared" si="53"/>
        <v>1458.4939295564602</v>
      </c>
      <c r="O165" s="9">
        <v>850</v>
      </c>
      <c r="P165" s="9"/>
      <c r="Q165" s="9">
        <f t="shared" si="44"/>
        <v>4.4603137469588085E-2</v>
      </c>
      <c r="R165" s="9">
        <f t="shared" si="45"/>
        <v>1.0148241836394786E-2</v>
      </c>
      <c r="S165" s="9"/>
      <c r="T165" s="9">
        <f t="shared" si="55"/>
        <v>0</v>
      </c>
      <c r="U165" s="9">
        <f t="shared" si="54"/>
        <v>8.5394243886538978E-4</v>
      </c>
      <c r="V165" s="9">
        <f t="shared" si="56"/>
        <v>5.2928014158449943E-18</v>
      </c>
      <c r="W165" s="9"/>
      <c r="X165" s="9">
        <f t="shared" si="57"/>
        <v>1458.4939295564602</v>
      </c>
      <c r="Y165" s="9">
        <f t="shared" si="59"/>
        <v>2.3125849046333122E-2</v>
      </c>
      <c r="Z165" s="9">
        <f t="shared" si="60"/>
        <v>2.2613737208166852E-15</v>
      </c>
      <c r="AA165" s="9"/>
      <c r="AB165" s="9">
        <f t="shared" si="58"/>
        <v>356.52073833602373</v>
      </c>
      <c r="AC165" s="9">
        <f t="shared" si="61"/>
        <v>66.665622959241418</v>
      </c>
      <c r="AD165" s="9">
        <f t="shared" si="62"/>
        <v>11.293333333333329</v>
      </c>
      <c r="AE165" s="9">
        <f t="shared" si="63"/>
        <v>5.9030953033566798</v>
      </c>
      <c r="AF165" s="2"/>
      <c r="AG165" s="2"/>
      <c r="AH165" s="2"/>
      <c r="AI165" s="2"/>
      <c r="AM165" s="1"/>
      <c r="AN165" s="1"/>
      <c r="AO165" s="1"/>
    </row>
    <row r="166" spans="1:41">
      <c r="A166" s="2">
        <v>0.46</v>
      </c>
      <c r="B166" s="8">
        <f t="shared" si="46"/>
        <v>0.54</v>
      </c>
      <c r="C166" s="8">
        <f t="shared" si="47"/>
        <v>0.67199462310954261</v>
      </c>
      <c r="D166" s="8">
        <f t="shared" si="48"/>
        <v>0.11221884498480245</v>
      </c>
      <c r="E166" s="8">
        <f t="shared" si="49"/>
        <v>0</v>
      </c>
      <c r="F166" s="8">
        <f t="shared" si="50"/>
        <v>2.7558257345491367E-3</v>
      </c>
      <c r="G166" s="2"/>
      <c r="H166" s="9">
        <f t="shared" si="51"/>
        <v>0.85390196082497993</v>
      </c>
      <c r="I166" s="9">
        <f t="shared" si="64"/>
        <v>0.14259621800339453</v>
      </c>
      <c r="J166" s="9">
        <f t="shared" si="64"/>
        <v>0</v>
      </c>
      <c r="K166" s="9">
        <f t="shared" si="64"/>
        <v>3.5018211716254313E-3</v>
      </c>
      <c r="L166" s="13">
        <f t="shared" si="52"/>
        <v>0</v>
      </c>
      <c r="M166" s="9"/>
      <c r="N166" s="8">
        <f t="shared" si="53"/>
        <v>1458.4939295564602</v>
      </c>
      <c r="O166" s="9">
        <v>850</v>
      </c>
      <c r="P166" s="9"/>
      <c r="Q166" s="9">
        <f t="shared" si="44"/>
        <v>4.4637099816812582E-2</v>
      </c>
      <c r="R166" s="9">
        <f t="shared" si="45"/>
        <v>1.0037520882164037E-2</v>
      </c>
      <c r="S166" s="9"/>
      <c r="T166" s="9">
        <f t="shared" si="55"/>
        <v>0</v>
      </c>
      <c r="U166" s="9">
        <f t="shared" si="54"/>
        <v>5.7775851636269419E-4</v>
      </c>
      <c r="V166" s="9">
        <f t="shared" si="56"/>
        <v>5.015052719821098E-19</v>
      </c>
      <c r="W166" s="9"/>
      <c r="X166" s="9">
        <f t="shared" si="57"/>
        <v>1458.4939295564602</v>
      </c>
      <c r="Y166" s="9">
        <f t="shared" si="59"/>
        <v>1.5767874254010938E-2</v>
      </c>
      <c r="Z166" s="9">
        <f t="shared" si="60"/>
        <v>2.6402279318444056E-16</v>
      </c>
      <c r="AA166" s="9"/>
      <c r="AB166" s="9">
        <f t="shared" si="58"/>
        <v>348.7702875026319</v>
      </c>
      <c r="AC166" s="9">
        <f t="shared" si="61"/>
        <v>65.216713066089511</v>
      </c>
      <c r="AD166" s="9">
        <f t="shared" si="62"/>
        <v>11.047826086956517</v>
      </c>
      <c r="AE166" s="9">
        <f t="shared" si="63"/>
        <v>5.903126330263909</v>
      </c>
      <c r="AF166" s="2"/>
      <c r="AG166" s="2"/>
      <c r="AH166" s="2"/>
      <c r="AI166" s="2"/>
      <c r="AM166" s="1"/>
      <c r="AN166" s="1"/>
      <c r="AO166" s="1"/>
    </row>
    <row r="167" spans="1:41">
      <c r="A167" s="2">
        <v>0.47</v>
      </c>
      <c r="B167" s="8">
        <f t="shared" si="46"/>
        <v>0.53</v>
      </c>
      <c r="C167" s="8">
        <f t="shared" si="47"/>
        <v>0.67421189752496746</v>
      </c>
      <c r="D167" s="8">
        <f t="shared" si="48"/>
        <v>0.1085714285714286</v>
      </c>
      <c r="E167" s="8">
        <f t="shared" si="49"/>
        <v>0</v>
      </c>
      <c r="F167" s="8">
        <f t="shared" si="50"/>
        <v>2.3809523809523829E-3</v>
      </c>
      <c r="G167" s="2"/>
      <c r="H167" s="9">
        <f t="shared" si="51"/>
        <v>0.85868895975814319</v>
      </c>
      <c r="I167" s="9">
        <f t="shared" si="64"/>
        <v>0.1382786144855937</v>
      </c>
      <c r="J167" s="9">
        <f t="shared" si="64"/>
        <v>0</v>
      </c>
      <c r="K167" s="9">
        <f t="shared" si="64"/>
        <v>3.0324257562630214E-3</v>
      </c>
      <c r="L167" s="13">
        <f t="shared" si="52"/>
        <v>0</v>
      </c>
      <c r="M167" s="9"/>
      <c r="N167" s="8">
        <f t="shared" si="53"/>
        <v>1458.4939295564602</v>
      </c>
      <c r="O167" s="9">
        <v>850</v>
      </c>
      <c r="P167" s="9"/>
      <c r="Q167" s="9">
        <f t="shared" si="44"/>
        <v>4.4671218316220243E-2</v>
      </c>
      <c r="R167" s="9">
        <f t="shared" si="45"/>
        <v>9.9262908547938147E-3</v>
      </c>
      <c r="S167" s="9"/>
      <c r="T167" s="9">
        <f t="shared" si="55"/>
        <v>0</v>
      </c>
      <c r="U167" s="9">
        <f t="shared" si="54"/>
        <v>3.8749782912094686E-4</v>
      </c>
      <c r="V167" s="9">
        <f t="shared" si="56"/>
        <v>3.6357890692134412E-20</v>
      </c>
      <c r="W167" s="9"/>
      <c r="X167" s="9">
        <f t="shared" si="57"/>
        <v>1458.4939295564602</v>
      </c>
      <c r="Y167" s="9">
        <f t="shared" si="59"/>
        <v>1.066157494017529E-2</v>
      </c>
      <c r="Z167" s="9">
        <f t="shared" si="60"/>
        <v>2.5154316480350782E-17</v>
      </c>
      <c r="AA167" s="9"/>
      <c r="AB167" s="9">
        <f t="shared" si="58"/>
        <v>341.34964308768235</v>
      </c>
      <c r="AC167" s="9">
        <f t="shared" si="61"/>
        <v>63.829350268405491</v>
      </c>
      <c r="AD167" s="9">
        <f t="shared" si="62"/>
        <v>10.812765957446805</v>
      </c>
      <c r="AE167" s="9">
        <f t="shared" si="63"/>
        <v>5.9031473093566689</v>
      </c>
      <c r="AF167" s="2"/>
      <c r="AG167" s="2"/>
      <c r="AH167" s="2"/>
      <c r="AI167" s="2"/>
      <c r="AM167" s="1"/>
      <c r="AN167" s="1"/>
      <c r="AO167" s="1"/>
    </row>
    <row r="168" spans="1:41">
      <c r="A168" s="2">
        <v>0.48</v>
      </c>
      <c r="B168" s="8">
        <f t="shared" si="46"/>
        <v>0.52</v>
      </c>
      <c r="C168" s="8">
        <f t="shared" si="47"/>
        <v>0.67642917194039232</v>
      </c>
      <c r="D168" s="8">
        <f t="shared" si="48"/>
        <v>0.10492401215805475</v>
      </c>
      <c r="E168" s="8">
        <f t="shared" si="49"/>
        <v>0</v>
      </c>
      <c r="F168" s="8">
        <f t="shared" si="50"/>
        <v>2.0060790273556256E-3</v>
      </c>
      <c r="G168" s="2"/>
      <c r="H168" s="9">
        <f t="shared" si="51"/>
        <v>0.86349801908420387</v>
      </c>
      <c r="I168" s="9">
        <f t="shared" si="64"/>
        <v>0.13394111373545423</v>
      </c>
      <c r="J168" s="9">
        <f t="shared" si="64"/>
        <v>0</v>
      </c>
      <c r="K168" s="9">
        <f t="shared" si="64"/>
        <v>2.5608671803418266E-3</v>
      </c>
      <c r="L168" s="13">
        <f t="shared" si="52"/>
        <v>0</v>
      </c>
      <c r="M168" s="9"/>
      <c r="N168" s="8">
        <f t="shared" si="53"/>
        <v>1458.4939295564602</v>
      </c>
      <c r="O168" s="9">
        <v>850</v>
      </c>
      <c r="P168" s="9"/>
      <c r="Q168" s="9">
        <f t="shared" si="44"/>
        <v>4.4705494047228025E-2</v>
      </c>
      <c r="R168" s="9">
        <f t="shared" si="45"/>
        <v>9.8145482352672009E-3</v>
      </c>
      <c r="S168" s="9"/>
      <c r="T168" s="9">
        <f t="shared" si="55"/>
        <v>0</v>
      </c>
      <c r="U168" s="9">
        <f t="shared" si="54"/>
        <v>2.5752326140217151E-4</v>
      </c>
      <c r="V168" s="9">
        <f t="shared" si="56"/>
        <v>1.7925819767047078E-21</v>
      </c>
      <c r="W168" s="9"/>
      <c r="X168" s="9">
        <f t="shared" si="57"/>
        <v>1458.4939295564602</v>
      </c>
      <c r="Y168" s="9">
        <f t="shared" si="59"/>
        <v>7.1461753504972591E-3</v>
      </c>
      <c r="Z168" s="9">
        <f t="shared" si="60"/>
        <v>1.8337539438944775E-18</v>
      </c>
      <c r="AA168" s="9"/>
      <c r="AB168" s="9">
        <f t="shared" si="58"/>
        <v>334.23819219002229</v>
      </c>
      <c r="AC168" s="9">
        <f t="shared" si="61"/>
        <v>62.499721016466843</v>
      </c>
      <c r="AD168" s="9">
        <f t="shared" si="62"/>
        <v>10.587499999999997</v>
      </c>
      <c r="AE168" s="9">
        <f t="shared" si="63"/>
        <v>5.9031613710948632</v>
      </c>
      <c r="AF168" s="2"/>
      <c r="AG168" s="2"/>
      <c r="AH168" s="2"/>
      <c r="AI168" s="2"/>
      <c r="AM168" s="1"/>
      <c r="AN168" s="1"/>
      <c r="AO168" s="1"/>
    </row>
    <row r="169" spans="1:41">
      <c r="A169" s="2">
        <v>0.49</v>
      </c>
      <c r="B169" s="8">
        <f t="shared" si="46"/>
        <v>0.51</v>
      </c>
      <c r="C169" s="8">
        <f t="shared" si="47"/>
        <v>0.67864644635581706</v>
      </c>
      <c r="D169" s="8">
        <f t="shared" si="48"/>
        <v>0.10127659574468087</v>
      </c>
      <c r="E169" s="8">
        <f t="shared" si="49"/>
        <v>0</v>
      </c>
      <c r="F169" s="8">
        <f t="shared" si="50"/>
        <v>1.6312056737588648E-3</v>
      </c>
      <c r="G169" s="2"/>
      <c r="H169" s="9">
        <f t="shared" si="51"/>
        <v>0.86832929164993355</v>
      </c>
      <c r="I169" s="9">
        <f t="shared" si="64"/>
        <v>0.12958357789379388</v>
      </c>
      <c r="J169" s="9">
        <f t="shared" si="64"/>
        <v>0</v>
      </c>
      <c r="K169" s="9">
        <f t="shared" si="64"/>
        <v>2.0871304562725891E-3</v>
      </c>
      <c r="L169" s="13">
        <f t="shared" si="52"/>
        <v>0</v>
      </c>
      <c r="M169" s="9"/>
      <c r="N169" s="8">
        <f t="shared" si="53"/>
        <v>1458.4939295564602</v>
      </c>
      <c r="O169" s="9">
        <v>850</v>
      </c>
      <c r="P169" s="9"/>
      <c r="Q169" s="9">
        <f t="shared" si="44"/>
        <v>4.4739928099224613E-2</v>
      </c>
      <c r="R169" s="9">
        <f t="shared" si="45"/>
        <v>9.7022894720583241E-3</v>
      </c>
      <c r="S169" s="9"/>
      <c r="T169" s="9">
        <f t="shared" si="55"/>
        <v>0</v>
      </c>
      <c r="U169" s="9">
        <f t="shared" si="54"/>
        <v>1.6950932067977899E-4</v>
      </c>
      <c r="V169" s="9">
        <f t="shared" si="56"/>
        <v>4.5018722774887743E-23</v>
      </c>
      <c r="W169" s="9"/>
      <c r="X169" s="9">
        <f t="shared" si="57"/>
        <v>1458.4939295564602</v>
      </c>
      <c r="Y169" s="9">
        <f t="shared" si="59"/>
        <v>4.7462342382441867E-3</v>
      </c>
      <c r="Z169" s="9">
        <f t="shared" si="60"/>
        <v>9.0918307927125445E-20</v>
      </c>
      <c r="AA169" s="9"/>
      <c r="AB169" s="9">
        <f t="shared" si="58"/>
        <v>327.41700459430751</v>
      </c>
      <c r="AC169" s="9">
        <f t="shared" si="61"/>
        <v>61.224313367849938</v>
      </c>
      <c r="AD169" s="9">
        <f t="shared" si="62"/>
        <v>10.371428571428568</v>
      </c>
      <c r="AE169" s="9">
        <f t="shared" si="63"/>
        <v>5.9031707103987561</v>
      </c>
      <c r="AF169" s="2"/>
      <c r="AG169" s="2"/>
      <c r="AH169" s="2"/>
      <c r="AI169" s="2"/>
      <c r="AM169" s="1"/>
      <c r="AN169" s="1"/>
      <c r="AO169" s="1"/>
    </row>
    <row r="170" spans="1:41">
      <c r="A170" s="2">
        <v>0.5</v>
      </c>
      <c r="B170" s="8">
        <f t="shared" si="46"/>
        <v>0.5</v>
      </c>
      <c r="C170" s="8">
        <f t="shared" si="47"/>
        <v>0.68086372077124191</v>
      </c>
      <c r="D170" s="8">
        <f t="shared" si="48"/>
        <v>9.762917933130702E-2</v>
      </c>
      <c r="E170" s="8">
        <f t="shared" si="49"/>
        <v>0</v>
      </c>
      <c r="F170" s="8">
        <f t="shared" si="50"/>
        <v>1.2563323201621075E-3</v>
      </c>
      <c r="G170" s="2"/>
      <c r="H170" s="9">
        <f t="shared" si="51"/>
        <v>0.87318293171738304</v>
      </c>
      <c r="I170" s="9">
        <f t="shared" si="64"/>
        <v>0.12520586782492801</v>
      </c>
      <c r="J170" s="9">
        <f t="shared" si="64"/>
        <v>0</v>
      </c>
      <c r="K170" s="9">
        <f t="shared" si="64"/>
        <v>1.611200457688986E-3</v>
      </c>
      <c r="L170" s="13">
        <f t="shared" si="52"/>
        <v>0</v>
      </c>
      <c r="M170" s="9"/>
      <c r="N170" s="8">
        <f t="shared" si="53"/>
        <v>1458.4939295564602</v>
      </c>
      <c r="O170" s="9">
        <v>850</v>
      </c>
      <c r="P170" s="9"/>
      <c r="Q170" s="9">
        <f t="shared" si="44"/>
        <v>4.4774521571685842E-2</v>
      </c>
      <c r="R170" s="9">
        <f t="shared" si="45"/>
        <v>9.5895109807560778E-3</v>
      </c>
      <c r="S170" s="9"/>
      <c r="T170" s="9">
        <f t="shared" si="55"/>
        <v>0</v>
      </c>
      <c r="U170" s="9">
        <f t="shared" si="54"/>
        <v>1.1045654325675367E-4</v>
      </c>
      <c r="V170" s="9">
        <f t="shared" si="56"/>
        <v>0</v>
      </c>
      <c r="W170" s="9"/>
      <c r="X170" s="9">
        <f t="shared" si="57"/>
        <v>1458.4939295564602</v>
      </c>
      <c r="Y170" s="9">
        <f t="shared" si="59"/>
        <v>3.1221481918310427E-3</v>
      </c>
      <c r="Z170" s="9">
        <f t="shared" si="60"/>
        <v>2.2962566000977554E-21</v>
      </c>
      <c r="AA170" s="9"/>
      <c r="AB170" s="9">
        <f t="shared" si="58"/>
        <v>320.86866450242138</v>
      </c>
      <c r="AC170" s="9">
        <f t="shared" si="61"/>
        <v>59.999889543456774</v>
      </c>
      <c r="AD170" s="9">
        <f t="shared" si="62"/>
        <v>10.163999999999996</v>
      </c>
      <c r="AE170" s="9">
        <f t="shared" si="63"/>
        <v>5.903176853941047</v>
      </c>
      <c r="AF170" s="2"/>
      <c r="AG170" s="2"/>
      <c r="AH170" s="2"/>
      <c r="AI170" s="2"/>
      <c r="AM170" s="1"/>
      <c r="AN170" s="1"/>
      <c r="AO170" s="1"/>
    </row>
    <row r="171" spans="1:41">
      <c r="A171" s="2">
        <v>0.51</v>
      </c>
      <c r="B171" s="8">
        <f t="shared" si="46"/>
        <v>0.49</v>
      </c>
      <c r="C171" s="8">
        <f t="shared" si="47"/>
        <v>0.68308099518666676</v>
      </c>
      <c r="D171" s="8">
        <f t="shared" si="48"/>
        <v>9.398176291793317E-2</v>
      </c>
      <c r="E171" s="8">
        <f t="shared" si="49"/>
        <v>0</v>
      </c>
      <c r="F171" s="8">
        <f t="shared" si="50"/>
        <v>8.8145896656535022E-4</v>
      </c>
      <c r="G171" s="2"/>
      <c r="H171" s="9">
        <f t="shared" si="51"/>
        <v>0.87805909498030177</v>
      </c>
      <c r="I171" s="9">
        <f t="shared" si="64"/>
        <v>0.12080784310186067</v>
      </c>
      <c r="J171" s="9">
        <f t="shared" si="64"/>
        <v>0</v>
      </c>
      <c r="K171" s="9">
        <f t="shared" si="64"/>
        <v>1.1330619178376328E-3</v>
      </c>
      <c r="L171" s="13">
        <f t="shared" si="52"/>
        <v>0</v>
      </c>
      <c r="M171" s="9"/>
      <c r="N171" s="8">
        <f t="shared" si="53"/>
        <v>1458.4939295564602</v>
      </c>
      <c r="O171" s="9">
        <v>850</v>
      </c>
      <c r="P171" s="9"/>
      <c r="Q171" s="9">
        <f t="shared" si="44"/>
        <v>4.4809275574291742E-2</v>
      </c>
      <c r="R171" s="9">
        <f t="shared" si="45"/>
        <v>9.4762091436826068E-3</v>
      </c>
      <c r="S171" s="9"/>
      <c r="T171" s="9">
        <f t="shared" si="55"/>
        <v>0</v>
      </c>
      <c r="U171" s="9">
        <f t="shared" si="54"/>
        <v>7.1217128217297801E-5</v>
      </c>
      <c r="V171" s="9">
        <f t="shared" si="56"/>
        <v>0</v>
      </c>
      <c r="W171" s="9"/>
      <c r="X171" s="9">
        <f t="shared" si="57"/>
        <v>1458.4939295564602</v>
      </c>
      <c r="Y171" s="9">
        <f t="shared" si="59"/>
        <v>2.0331878801900898E-3</v>
      </c>
      <c r="Z171" s="9">
        <f t="shared" si="60"/>
        <v>0</v>
      </c>
      <c r="AA171" s="9"/>
      <c r="AB171" s="9">
        <f t="shared" si="58"/>
        <v>314.57712206119743</v>
      </c>
      <c r="AC171" s="9">
        <f t="shared" si="61"/>
        <v>58.823460987465076</v>
      </c>
      <c r="AD171" s="9">
        <f t="shared" si="62"/>
        <v>9.9647058823529377</v>
      </c>
      <c r="AE171" s="9">
        <f t="shared" si="63"/>
        <v>5.9031808547042894</v>
      </c>
      <c r="AF171" s="2"/>
      <c r="AG171" s="2"/>
      <c r="AH171" s="2"/>
      <c r="AI171" s="2"/>
      <c r="AM171" s="1"/>
      <c r="AN171" s="1"/>
      <c r="AO171" s="1"/>
    </row>
    <row r="172" spans="1:41">
      <c r="A172" s="2">
        <v>0.52</v>
      </c>
      <c r="B172" s="8">
        <f t="shared" si="46"/>
        <v>0.48</v>
      </c>
      <c r="C172" s="8">
        <f t="shared" si="47"/>
        <v>0.68529826960209161</v>
      </c>
      <c r="D172" s="8">
        <f t="shared" si="48"/>
        <v>9.0334346504559293E-2</v>
      </c>
      <c r="E172" s="8">
        <f t="shared" si="49"/>
        <v>0</v>
      </c>
      <c r="F172" s="8">
        <f t="shared" si="50"/>
        <v>5.0658561296858945E-4</v>
      </c>
      <c r="G172" s="2"/>
      <c r="H172" s="9">
        <f t="shared" si="51"/>
        <v>0.88295793858078542</v>
      </c>
      <c r="I172" s="9">
        <f t="shared" si="64"/>
        <v>0.11638936199126894</v>
      </c>
      <c r="J172" s="9">
        <f t="shared" si="64"/>
        <v>0</v>
      </c>
      <c r="K172" s="9">
        <f t="shared" si="64"/>
        <v>6.5269942794565045E-4</v>
      </c>
      <c r="L172" s="13">
        <f t="shared" si="52"/>
        <v>0</v>
      </c>
      <c r="M172" s="9"/>
      <c r="N172" s="8">
        <f t="shared" si="53"/>
        <v>1458.4939295564602</v>
      </c>
      <c r="O172" s="9">
        <v>850</v>
      </c>
      <c r="P172" s="9"/>
      <c r="Q172" s="9">
        <f t="shared" si="44"/>
        <v>4.4844191227045173E-2</v>
      </c>
      <c r="R172" s="9">
        <f t="shared" si="45"/>
        <v>9.3623803095064986E-3</v>
      </c>
      <c r="S172" s="9"/>
      <c r="T172" s="9">
        <f t="shared" si="55"/>
        <v>0</v>
      </c>
      <c r="U172" s="9">
        <f t="shared" si="54"/>
        <v>4.5407626918650118E-5</v>
      </c>
      <c r="V172" s="9">
        <f t="shared" si="56"/>
        <v>0</v>
      </c>
      <c r="W172" s="9"/>
      <c r="X172" s="9">
        <f t="shared" si="57"/>
        <v>1458.4939295564602</v>
      </c>
      <c r="Y172" s="9">
        <f t="shared" si="59"/>
        <v>1.3100731905523856E-3</v>
      </c>
      <c r="Z172" s="9">
        <f t="shared" si="60"/>
        <v>0</v>
      </c>
      <c r="AA172" s="9"/>
      <c r="AB172" s="9">
        <f t="shared" si="58"/>
        <v>308.52756202155899</v>
      </c>
      <c r="AC172" s="9">
        <f t="shared" si="61"/>
        <v>57.69226577757518</v>
      </c>
      <c r="AD172" s="9">
        <f t="shared" si="62"/>
        <v>9.7730769230769194</v>
      </c>
      <c r="AE172" s="9">
        <f t="shared" si="63"/>
        <v>5.9031834325736137</v>
      </c>
      <c r="AF172" s="2"/>
      <c r="AG172" s="2"/>
      <c r="AH172" s="2"/>
      <c r="AI172" s="2"/>
      <c r="AM172" s="1"/>
      <c r="AN172" s="1"/>
      <c r="AO172" s="1"/>
    </row>
    <row r="173" spans="1:41">
      <c r="A173" s="2">
        <v>0.53</v>
      </c>
      <c r="B173" s="8">
        <f t="shared" si="46"/>
        <v>0.47</v>
      </c>
      <c r="C173" s="8">
        <f t="shared" si="47"/>
        <v>0.68751554401751647</v>
      </c>
      <c r="D173" s="8">
        <f t="shared" si="48"/>
        <v>8.6686930091185443E-2</v>
      </c>
      <c r="E173" s="8">
        <f t="shared" si="49"/>
        <v>0</v>
      </c>
      <c r="F173" s="8">
        <f t="shared" si="50"/>
        <v>1.3171225937183215E-4</v>
      </c>
      <c r="G173" s="2"/>
      <c r="H173" s="9">
        <f t="shared" si="51"/>
        <v>0.88787962112615715</v>
      </c>
      <c r="I173" s="9">
        <f t="shared" si="64"/>
        <v>0.11195028143827745</v>
      </c>
      <c r="J173" s="9">
        <f t="shared" si="64"/>
        <v>0</v>
      </c>
      <c r="K173" s="9">
        <f t="shared" si="64"/>
        <v>1.7009743556540297E-4</v>
      </c>
      <c r="L173" s="13">
        <f t="shared" si="52"/>
        <v>0</v>
      </c>
      <c r="M173" s="9"/>
      <c r="N173" s="8">
        <f t="shared" si="53"/>
        <v>1458.4939295564602</v>
      </c>
      <c r="O173" s="9">
        <v>850</v>
      </c>
      <c r="P173" s="9"/>
      <c r="Q173" s="9">
        <f t="shared" si="44"/>
        <v>4.4879269660392136E-2</v>
      </c>
      <c r="R173" s="9">
        <f t="shared" si="45"/>
        <v>9.2480207928505153E-3</v>
      </c>
      <c r="S173" s="9"/>
      <c r="T173" s="9">
        <f t="shared" si="55"/>
        <v>0</v>
      </c>
      <c r="U173" s="9">
        <f t="shared" si="54"/>
        <v>2.8612805135818967E-5</v>
      </c>
      <c r="V173" s="9">
        <f t="shared" si="56"/>
        <v>0</v>
      </c>
      <c r="W173" s="9"/>
      <c r="X173" s="9">
        <f t="shared" si="57"/>
        <v>1458.4939295564602</v>
      </c>
      <c r="Y173" s="9">
        <f t="shared" si="59"/>
        <v>8.3476425071171332E-4</v>
      </c>
      <c r="Z173" s="9">
        <f t="shared" si="60"/>
        <v>0</v>
      </c>
      <c r="AA173" s="9"/>
      <c r="AB173" s="9">
        <f t="shared" si="58"/>
        <v>302.70628726643525</v>
      </c>
      <c r="AC173" s="9">
        <f t="shared" si="61"/>
        <v>56.603748211286032</v>
      </c>
      <c r="AD173" s="9">
        <f t="shared" si="62"/>
        <v>9.5886792452830143</v>
      </c>
      <c r="AE173" s="9">
        <f t="shared" si="63"/>
        <v>5.9031850751636386</v>
      </c>
      <c r="AF173" s="2"/>
      <c r="AG173" s="2"/>
      <c r="AH173" s="2"/>
      <c r="AI173" s="2"/>
      <c r="AM173" s="1"/>
      <c r="AN173" s="1"/>
      <c r="AO173" s="1"/>
    </row>
    <row r="174" spans="1:41">
      <c r="A174" s="2">
        <v>0.54</v>
      </c>
      <c r="B174" s="8">
        <f t="shared" si="46"/>
        <v>0.45999999999999996</v>
      </c>
      <c r="C174" s="8">
        <f t="shared" si="47"/>
        <v>0.68973281843294132</v>
      </c>
      <c r="D174" s="8">
        <f t="shared" si="48"/>
        <v>8.3039513677811566E-2</v>
      </c>
      <c r="E174" s="8">
        <f t="shared" si="49"/>
        <v>0</v>
      </c>
      <c r="F174" s="8">
        <f t="shared" si="50"/>
        <v>0</v>
      </c>
      <c r="G174" s="2"/>
      <c r="H174" s="9">
        <f t="shared" si="51"/>
        <v>0.89254336597300632</v>
      </c>
      <c r="I174" s="9">
        <f t="shared" si="64"/>
        <v>0.10745663402699365</v>
      </c>
      <c r="J174" s="9">
        <f t="shared" si="64"/>
        <v>0</v>
      </c>
      <c r="K174" s="9">
        <f t="shared" si="64"/>
        <v>0</v>
      </c>
      <c r="L174" s="13">
        <f t="shared" si="52"/>
        <v>0</v>
      </c>
      <c r="M174" s="9"/>
      <c r="N174" s="8">
        <f t="shared" si="53"/>
        <v>1458.4939295564602</v>
      </c>
      <c r="O174" s="9">
        <v>850</v>
      </c>
      <c r="P174" s="9"/>
      <c r="Q174" s="9">
        <f t="shared" si="44"/>
        <v>4.4947578290084417E-2</v>
      </c>
      <c r="R174" s="9">
        <f t="shared" si="45"/>
        <v>9.1491326805398735E-3</v>
      </c>
      <c r="S174" s="9"/>
      <c r="T174" s="9">
        <f t="shared" si="55"/>
        <v>0</v>
      </c>
      <c r="U174" s="9">
        <f t="shared" si="54"/>
        <v>1.7807079623284004E-5</v>
      </c>
      <c r="V174" s="9">
        <f t="shared" si="56"/>
        <v>0</v>
      </c>
      <c r="W174" s="9"/>
      <c r="X174" s="9">
        <f t="shared" si="57"/>
        <v>1458.4939295564602</v>
      </c>
      <c r="Y174" s="9">
        <f t="shared" si="59"/>
        <v>5.2567617871242679E-4</v>
      </c>
      <c r="Z174" s="9">
        <f t="shared" si="60"/>
        <v>0</v>
      </c>
      <c r="AA174" s="9"/>
      <c r="AB174" s="9">
        <f t="shared" si="58"/>
        <v>297.10061528001978</v>
      </c>
      <c r="AC174" s="9">
        <f t="shared" si="61"/>
        <v>55.555540386561823</v>
      </c>
      <c r="AD174" s="9">
        <f t="shared" si="62"/>
        <v>9.4111111111111061</v>
      </c>
      <c r="AE174" s="9">
        <f t="shared" si="63"/>
        <v>5.9031861095520268</v>
      </c>
      <c r="AF174" s="2"/>
      <c r="AG174" s="2"/>
      <c r="AH174" s="2"/>
      <c r="AI174" s="2"/>
      <c r="AM174" s="1"/>
      <c r="AN174" s="1"/>
      <c r="AO174" s="1"/>
    </row>
    <row r="175" spans="1:41">
      <c r="A175" s="2">
        <v>0.55000000000000004</v>
      </c>
      <c r="B175" s="8">
        <f t="shared" si="46"/>
        <v>0.44999999999999996</v>
      </c>
      <c r="C175" s="8">
        <f t="shared" si="47"/>
        <v>0.69195009284836617</v>
      </c>
      <c r="D175" s="8">
        <f t="shared" si="48"/>
        <v>7.9392097264437717E-2</v>
      </c>
      <c r="E175" s="8">
        <f t="shared" si="49"/>
        <v>0</v>
      </c>
      <c r="F175" s="8">
        <f t="shared" si="50"/>
        <v>0</v>
      </c>
      <c r="G175" s="2"/>
      <c r="H175" s="9">
        <f t="shared" si="51"/>
        <v>0.89707279300665876</v>
      </c>
      <c r="I175" s="9">
        <f t="shared" si="64"/>
        <v>0.10292720699334121</v>
      </c>
      <c r="J175" s="9">
        <f t="shared" si="64"/>
        <v>0</v>
      </c>
      <c r="K175" s="9">
        <f t="shared" si="64"/>
        <v>0</v>
      </c>
      <c r="L175" s="13">
        <f t="shared" si="52"/>
        <v>0</v>
      </c>
      <c r="M175" s="9"/>
      <c r="N175" s="8">
        <f t="shared" si="53"/>
        <v>1458.4939295564602</v>
      </c>
      <c r="O175" s="9">
        <v>850</v>
      </c>
      <c r="P175" s="9"/>
      <c r="Q175" s="9">
        <f t="shared" si="44"/>
        <v>4.5034090346427184E-2</v>
      </c>
      <c r="R175" s="9">
        <f t="shared" si="45"/>
        <v>9.0585441398668247E-3</v>
      </c>
      <c r="S175" s="9"/>
      <c r="T175" s="9">
        <f t="shared" si="55"/>
        <v>0</v>
      </c>
      <c r="U175" s="9">
        <f t="shared" si="54"/>
        <v>1.0941752902188466E-5</v>
      </c>
      <c r="V175" s="9">
        <f t="shared" si="56"/>
        <v>0</v>
      </c>
      <c r="W175" s="9"/>
      <c r="X175" s="9">
        <f t="shared" si="57"/>
        <v>1458.4939295564602</v>
      </c>
      <c r="Y175" s="9">
        <f t="shared" si="59"/>
        <v>3.2674678207258301E-4</v>
      </c>
      <c r="Z175" s="9">
        <f t="shared" si="60"/>
        <v>0</v>
      </c>
      <c r="AA175" s="9"/>
      <c r="AB175" s="9">
        <f t="shared" si="58"/>
        <v>291.69878591129213</v>
      </c>
      <c r="AC175" s="9">
        <f t="shared" si="61"/>
        <v>54.545445593111282</v>
      </c>
      <c r="AD175" s="9">
        <f t="shared" si="62"/>
        <v>9.2399999999999949</v>
      </c>
      <c r="AE175" s="9">
        <f t="shared" si="63"/>
        <v>5.9031867525012238</v>
      </c>
      <c r="AF175" s="2"/>
      <c r="AG175" s="2"/>
      <c r="AH175" s="2"/>
      <c r="AI175" s="2"/>
      <c r="AM175" s="1"/>
      <c r="AN175" s="1"/>
      <c r="AO175" s="1"/>
    </row>
    <row r="176" spans="1:41">
      <c r="A176" s="2">
        <v>0.56000000000000005</v>
      </c>
      <c r="B176" s="8">
        <f t="shared" si="46"/>
        <v>0.43999999999999995</v>
      </c>
      <c r="C176" s="8">
        <f t="shared" si="47"/>
        <v>0.69416736726379102</v>
      </c>
      <c r="D176" s="8">
        <f t="shared" si="48"/>
        <v>7.5744680851063839E-2</v>
      </c>
      <c r="E176" s="8">
        <f t="shared" si="49"/>
        <v>0</v>
      </c>
      <c r="F176" s="8">
        <f t="shared" si="50"/>
        <v>0</v>
      </c>
      <c r="G176" s="2"/>
      <c r="H176" s="9">
        <f t="shared" si="51"/>
        <v>0.90161904721906061</v>
      </c>
      <c r="I176" s="9">
        <f t="shared" si="64"/>
        <v>9.8380952780939335E-2</v>
      </c>
      <c r="J176" s="9">
        <f t="shared" si="64"/>
        <v>0</v>
      </c>
      <c r="K176" s="9">
        <f t="shared" si="64"/>
        <v>0</v>
      </c>
      <c r="L176" s="13">
        <f t="shared" si="52"/>
        <v>0</v>
      </c>
      <c r="M176" s="9"/>
      <c r="N176" s="8">
        <f t="shared" si="53"/>
        <v>1458.4939295564602</v>
      </c>
      <c r="O176" s="9">
        <v>850</v>
      </c>
      <c r="P176" s="9"/>
      <c r="Q176" s="9">
        <f t="shared" si="44"/>
        <v>4.5120923801884052E-2</v>
      </c>
      <c r="R176" s="9">
        <f t="shared" si="45"/>
        <v>8.9676190556187869E-3</v>
      </c>
      <c r="S176" s="9"/>
      <c r="T176" s="9">
        <f t="shared" si="55"/>
        <v>0</v>
      </c>
      <c r="U176" s="9">
        <f t="shared" si="54"/>
        <v>6.6345639457365485E-6</v>
      </c>
      <c r="V176" s="9">
        <f t="shared" si="56"/>
        <v>0</v>
      </c>
      <c r="W176" s="9"/>
      <c r="X176" s="9">
        <f t="shared" si="57"/>
        <v>1458.4939295564602</v>
      </c>
      <c r="Y176" s="9">
        <f t="shared" si="59"/>
        <v>2.0045806698607265E-4</v>
      </c>
      <c r="Z176" s="9">
        <f t="shared" si="60"/>
        <v>0</v>
      </c>
      <c r="AA176" s="9"/>
      <c r="AB176" s="9">
        <f t="shared" si="58"/>
        <v>286.48987902001909</v>
      </c>
      <c r="AC176" s="9">
        <f t="shared" si="61"/>
        <v>53.571423358556913</v>
      </c>
      <c r="AD176" s="9">
        <f t="shared" si="62"/>
        <v>9.074999999999994</v>
      </c>
      <c r="AE176" s="9">
        <f t="shared" si="63"/>
        <v>5.9031871469484241</v>
      </c>
      <c r="AF176" s="2"/>
      <c r="AG176" s="2"/>
      <c r="AH176" s="2"/>
      <c r="AI176" s="2"/>
      <c r="AM176" s="1"/>
      <c r="AN176" s="1"/>
      <c r="AO176" s="1"/>
    </row>
    <row r="177" spans="1:41">
      <c r="A177" s="2">
        <v>0.56999999999999995</v>
      </c>
      <c r="B177" s="8">
        <f t="shared" si="46"/>
        <v>0.43000000000000005</v>
      </c>
      <c r="C177" s="8">
        <f t="shared" si="47"/>
        <v>0.69638464167921588</v>
      </c>
      <c r="D177" s="8">
        <f t="shared" si="48"/>
        <v>7.2097264437690017E-2</v>
      </c>
      <c r="E177" s="8">
        <f t="shared" si="49"/>
        <v>0</v>
      </c>
      <c r="F177" s="8">
        <f t="shared" si="50"/>
        <v>0</v>
      </c>
      <c r="G177" s="2"/>
      <c r="H177" s="9">
        <f t="shared" si="51"/>
        <v>0.90618222255616487</v>
      </c>
      <c r="I177" s="9">
        <f t="shared" si="64"/>
        <v>9.3817777443835043E-2</v>
      </c>
      <c r="J177" s="9">
        <f t="shared" si="64"/>
        <v>0</v>
      </c>
      <c r="K177" s="9">
        <f t="shared" si="64"/>
        <v>0</v>
      </c>
      <c r="L177" s="13">
        <f t="shared" si="52"/>
        <v>0</v>
      </c>
      <c r="M177" s="9"/>
      <c r="N177" s="8">
        <f t="shared" si="53"/>
        <v>1458.4939295564602</v>
      </c>
      <c r="O177" s="9">
        <v>850</v>
      </c>
      <c r="P177" s="9"/>
      <c r="Q177" s="9">
        <f t="shared" si="44"/>
        <v>4.5208080450822745E-2</v>
      </c>
      <c r="R177" s="9">
        <f t="shared" si="45"/>
        <v>8.8763555488767E-3</v>
      </c>
      <c r="S177" s="9"/>
      <c r="T177" s="9">
        <f t="shared" si="55"/>
        <v>0</v>
      </c>
      <c r="U177" s="9">
        <f t="shared" si="54"/>
        <v>3.9665954691027136E-6</v>
      </c>
      <c r="V177" s="9">
        <f t="shared" si="56"/>
        <v>0</v>
      </c>
      <c r="W177" s="9"/>
      <c r="X177" s="9">
        <f t="shared" si="57"/>
        <v>1458.4939295564602</v>
      </c>
      <c r="Y177" s="9">
        <f t="shared" si="59"/>
        <v>1.2135720844099261E-4</v>
      </c>
      <c r="Z177" s="9">
        <f t="shared" si="60"/>
        <v>0</v>
      </c>
      <c r="AA177" s="9"/>
      <c r="AB177" s="9">
        <f t="shared" si="58"/>
        <v>281.46374079159773</v>
      </c>
      <c r="AC177" s="9">
        <f t="shared" si="61"/>
        <v>52.631575955024495</v>
      </c>
      <c r="AD177" s="9">
        <f t="shared" si="62"/>
        <v>8.9157894736842067</v>
      </c>
      <c r="AE177" s="9">
        <f t="shared" si="63"/>
        <v>5.9031873857465511</v>
      </c>
      <c r="AF177" s="2"/>
      <c r="AG177" s="2"/>
      <c r="AH177" s="2"/>
      <c r="AI177" s="2"/>
      <c r="AM177" s="1"/>
      <c r="AN177" s="1"/>
      <c r="AO177" s="1"/>
    </row>
    <row r="178" spans="1:41">
      <c r="A178" s="2">
        <v>0.57999999999999996</v>
      </c>
      <c r="B178" s="8">
        <f t="shared" si="46"/>
        <v>0.42000000000000004</v>
      </c>
      <c r="C178" s="8">
        <f t="shared" si="47"/>
        <v>0.69860191609464062</v>
      </c>
      <c r="D178" s="8">
        <f t="shared" si="48"/>
        <v>6.844984802431614E-2</v>
      </c>
      <c r="E178" s="8">
        <f t="shared" si="49"/>
        <v>0</v>
      </c>
      <c r="F178" s="8">
        <f t="shared" si="50"/>
        <v>0</v>
      </c>
      <c r="G178" s="2"/>
      <c r="H178" s="9">
        <f t="shared" si="51"/>
        <v>0.91076241366456112</v>
      </c>
      <c r="I178" s="9">
        <f t="shared" si="64"/>
        <v>8.9237586335438934E-2</v>
      </c>
      <c r="J178" s="9">
        <f t="shared" si="64"/>
        <v>0</v>
      </c>
      <c r="K178" s="9">
        <f t="shared" si="64"/>
        <v>0</v>
      </c>
      <c r="L178" s="13">
        <f t="shared" si="52"/>
        <v>0</v>
      </c>
      <c r="M178" s="9"/>
      <c r="N178" s="8">
        <f t="shared" si="53"/>
        <v>1458.4939295564602</v>
      </c>
      <c r="O178" s="9">
        <v>850</v>
      </c>
      <c r="P178" s="9"/>
      <c r="Q178" s="9">
        <f t="shared" si="44"/>
        <v>4.5295562100993121E-2</v>
      </c>
      <c r="R178" s="9">
        <f t="shared" si="45"/>
        <v>8.7847517267087803E-3</v>
      </c>
      <c r="S178" s="9"/>
      <c r="T178" s="9">
        <f t="shared" si="55"/>
        <v>0</v>
      </c>
      <c r="U178" s="9">
        <f t="shared" si="54"/>
        <v>2.336245503881263E-6</v>
      </c>
      <c r="V178" s="9">
        <f t="shared" si="56"/>
        <v>0</v>
      </c>
      <c r="W178" s="9"/>
      <c r="X178" s="9">
        <f t="shared" si="57"/>
        <v>1458.4939295564602</v>
      </c>
      <c r="Y178" s="9">
        <f t="shared" si="59"/>
        <v>7.2441294008403581E-5</v>
      </c>
      <c r="Z178" s="9">
        <f t="shared" si="60"/>
        <v>0</v>
      </c>
      <c r="AA178" s="9"/>
      <c r="AB178" s="9">
        <f t="shared" si="58"/>
        <v>276.6109176745012</v>
      </c>
      <c r="AC178" s="9">
        <f t="shared" si="61"/>
        <v>51.724136239270514</v>
      </c>
      <c r="AD178" s="9">
        <f t="shared" si="62"/>
        <v>8.762068965517237</v>
      </c>
      <c r="AE178" s="9">
        <f t="shared" si="63"/>
        <v>5.9031875282914035</v>
      </c>
      <c r="AF178" s="2"/>
      <c r="AG178" s="2"/>
      <c r="AH178" s="2"/>
      <c r="AI178" s="2"/>
      <c r="AM178" s="1"/>
      <c r="AN178" s="1"/>
      <c r="AO178" s="1"/>
    </row>
    <row r="179" spans="1:41">
      <c r="A179" s="2">
        <v>0.59</v>
      </c>
      <c r="B179" s="8">
        <f t="shared" si="46"/>
        <v>0.41000000000000003</v>
      </c>
      <c r="C179" s="8">
        <f t="shared" si="47"/>
        <v>0.70081919051006547</v>
      </c>
      <c r="D179" s="8">
        <f t="shared" si="48"/>
        <v>6.480243161094229E-2</v>
      </c>
      <c r="E179" s="8">
        <f t="shared" si="49"/>
        <v>0</v>
      </c>
      <c r="F179" s="8">
        <f t="shared" si="50"/>
        <v>0</v>
      </c>
      <c r="G179" s="2"/>
      <c r="H179" s="9">
        <f t="shared" si="51"/>
        <v>0.91535971589801823</v>
      </c>
      <c r="I179" s="9">
        <f t="shared" si="64"/>
        <v>8.4640284101981864E-2</v>
      </c>
      <c r="J179" s="9">
        <f t="shared" si="64"/>
        <v>0</v>
      </c>
      <c r="K179" s="9">
        <f t="shared" si="64"/>
        <v>0</v>
      </c>
      <c r="L179" s="13">
        <f t="shared" si="52"/>
        <v>0</v>
      </c>
      <c r="M179" s="9"/>
      <c r="N179" s="8">
        <f t="shared" si="53"/>
        <v>1458.4939295564602</v>
      </c>
      <c r="O179" s="9">
        <v>850</v>
      </c>
      <c r="P179" s="9"/>
      <c r="Q179" s="9">
        <f t="shared" si="44"/>
        <v>4.5383370573652153E-2</v>
      </c>
      <c r="R179" s="9">
        <f t="shared" si="45"/>
        <v>8.6928056820396379E-3</v>
      </c>
      <c r="S179" s="9"/>
      <c r="T179" s="9">
        <f t="shared" si="55"/>
        <v>0</v>
      </c>
      <c r="U179" s="9">
        <f t="shared" si="54"/>
        <v>1.3542247398158551E-6</v>
      </c>
      <c r="V179" s="9">
        <f t="shared" si="56"/>
        <v>0</v>
      </c>
      <c r="W179" s="9"/>
      <c r="X179" s="9">
        <f t="shared" si="57"/>
        <v>1458.4939295564602</v>
      </c>
      <c r="Y179" s="9">
        <f t="shared" si="59"/>
        <v>4.2599096830562946E-5</v>
      </c>
      <c r="Z179" s="9">
        <f t="shared" si="60"/>
        <v>0</v>
      </c>
      <c r="AA179" s="9"/>
      <c r="AB179" s="9">
        <f t="shared" si="58"/>
        <v>271.92259703595033</v>
      </c>
      <c r="AC179" s="9">
        <f t="shared" si="61"/>
        <v>50.847456686047231</v>
      </c>
      <c r="AD179" s="9">
        <f t="shared" si="62"/>
        <v>8.6135593220338933</v>
      </c>
      <c r="AE179" s="9">
        <f t="shared" si="63"/>
        <v>5.9031876121148921</v>
      </c>
      <c r="AF179" s="2"/>
      <c r="AG179" s="2"/>
      <c r="AH179" s="2"/>
      <c r="AI179" s="2"/>
      <c r="AM179" s="1"/>
      <c r="AN179" s="1"/>
      <c r="AO179" s="1"/>
    </row>
    <row r="180" spans="1:41">
      <c r="A180" s="2">
        <v>0.6</v>
      </c>
      <c r="B180" s="8">
        <f t="shared" si="46"/>
        <v>0.4</v>
      </c>
      <c r="C180" s="8">
        <f t="shared" si="47"/>
        <v>0.70303646492549032</v>
      </c>
      <c r="D180" s="8">
        <f t="shared" si="48"/>
        <v>6.1155015197568413E-2</v>
      </c>
      <c r="E180" s="8">
        <f t="shared" si="49"/>
        <v>0</v>
      </c>
      <c r="F180" s="8">
        <f t="shared" si="50"/>
        <v>0</v>
      </c>
      <c r="G180" s="2"/>
      <c r="H180" s="9">
        <f t="shared" si="51"/>
        <v>0.91997422532410267</v>
      </c>
      <c r="I180" s="9">
        <f t="shared" si="64"/>
        <v>8.0025774675897388E-2</v>
      </c>
      <c r="J180" s="9">
        <f t="shared" si="64"/>
        <v>0</v>
      </c>
      <c r="K180" s="9">
        <f t="shared" si="64"/>
        <v>0</v>
      </c>
      <c r="L180" s="13">
        <f t="shared" si="52"/>
        <v>0</v>
      </c>
      <c r="M180" s="9"/>
      <c r="N180" s="8">
        <f t="shared" si="53"/>
        <v>1458.4939295564602</v>
      </c>
      <c r="O180" s="9">
        <v>850</v>
      </c>
      <c r="P180" s="9"/>
      <c r="Q180" s="9">
        <f t="shared" si="44"/>
        <v>4.5471507703690364E-2</v>
      </c>
      <c r="R180" s="9">
        <f t="shared" si="45"/>
        <v>8.6005154935179483E-3</v>
      </c>
      <c r="S180" s="9"/>
      <c r="T180" s="9">
        <f t="shared" si="55"/>
        <v>0</v>
      </c>
      <c r="U180" s="9">
        <f t="shared" si="54"/>
        <v>7.717340276147793E-7</v>
      </c>
      <c r="V180" s="9">
        <f t="shared" si="56"/>
        <v>0</v>
      </c>
      <c r="W180" s="9"/>
      <c r="X180" s="9">
        <f t="shared" si="57"/>
        <v>1458.4939295564602</v>
      </c>
      <c r="Y180" s="9">
        <f t="shared" si="59"/>
        <v>2.4653853227858872E-5</v>
      </c>
      <c r="Z180" s="9">
        <f t="shared" si="60"/>
        <v>0</v>
      </c>
      <c r="AA180" s="9"/>
      <c r="AB180" s="9">
        <f t="shared" si="58"/>
        <v>267.39055375201781</v>
      </c>
      <c r="AC180" s="9">
        <f t="shared" si="61"/>
        <v>49.999999485510671</v>
      </c>
      <c r="AD180" s="9">
        <f t="shared" si="62"/>
        <v>8.4699999999999953</v>
      </c>
      <c r="AE180" s="9">
        <f t="shared" si="63"/>
        <v>5.9031876606270011</v>
      </c>
      <c r="AF180" s="2"/>
      <c r="AG180" s="2"/>
      <c r="AH180" s="2"/>
      <c r="AI180" s="2"/>
      <c r="AM180" s="1"/>
      <c r="AN180" s="1"/>
      <c r="AO180" s="1"/>
    </row>
    <row r="181" spans="1:41">
      <c r="A181" s="2">
        <v>0.61</v>
      </c>
      <c r="B181" s="8">
        <f t="shared" si="46"/>
        <v>0.39</v>
      </c>
      <c r="C181" s="8">
        <f t="shared" si="47"/>
        <v>0.70525373934091518</v>
      </c>
      <c r="D181" s="8">
        <f t="shared" si="48"/>
        <v>5.7507598784194564E-2</v>
      </c>
      <c r="E181" s="8">
        <f t="shared" si="49"/>
        <v>0</v>
      </c>
      <c r="F181" s="8">
        <f t="shared" si="50"/>
        <v>0</v>
      </c>
      <c r="G181" s="2"/>
      <c r="H181" s="9">
        <f t="shared" si="51"/>
        <v>0.92460603873086966</v>
      </c>
      <c r="I181" s="9">
        <f t="shared" si="64"/>
        <v>7.5393961269130352E-2</v>
      </c>
      <c r="J181" s="9">
        <f t="shared" si="64"/>
        <v>0</v>
      </c>
      <c r="K181" s="9">
        <f t="shared" si="64"/>
        <v>0</v>
      </c>
      <c r="L181" s="13">
        <f t="shared" si="52"/>
        <v>0</v>
      </c>
      <c r="M181" s="9"/>
      <c r="N181" s="8">
        <f t="shared" si="53"/>
        <v>1458.4939295564602</v>
      </c>
      <c r="O181" s="9">
        <v>850</v>
      </c>
      <c r="P181" s="9"/>
      <c r="Q181" s="9">
        <f t="shared" si="44"/>
        <v>4.5559975339759612E-2</v>
      </c>
      <c r="R181" s="9">
        <f t="shared" si="45"/>
        <v>8.5078792253826079E-3</v>
      </c>
      <c r="S181" s="9"/>
      <c r="T181" s="9">
        <f t="shared" si="55"/>
        <v>0</v>
      </c>
      <c r="U181" s="9">
        <f t="shared" si="54"/>
        <v>4.3184913166689298E-7</v>
      </c>
      <c r="V181" s="9">
        <f t="shared" si="56"/>
        <v>0</v>
      </c>
      <c r="W181" s="9"/>
      <c r="X181" s="9">
        <f t="shared" si="57"/>
        <v>1458.4939295564602</v>
      </c>
      <c r="Y181" s="9">
        <f t="shared" si="59"/>
        <v>1.4027244969582334E-5</v>
      </c>
      <c r="Z181" s="9">
        <f t="shared" si="60"/>
        <v>0</v>
      </c>
      <c r="AA181" s="9"/>
      <c r="AB181" s="9">
        <f t="shared" si="58"/>
        <v>263.00710205116508</v>
      </c>
      <c r="AC181" s="9">
        <f t="shared" si="61"/>
        <v>49.180327592752214</v>
      </c>
      <c r="AD181" s="9">
        <f t="shared" si="62"/>
        <v>8.3311475409836024</v>
      </c>
      <c r="AE181" s="9">
        <f t="shared" si="63"/>
        <v>5.9031876882288206</v>
      </c>
      <c r="AF181" s="2"/>
      <c r="AG181" s="2"/>
      <c r="AH181" s="2"/>
      <c r="AI181" s="2"/>
      <c r="AM181" s="1"/>
      <c r="AN181" s="1"/>
      <c r="AO181" s="1"/>
    </row>
    <row r="182" spans="1:41">
      <c r="A182" s="2">
        <v>0.62</v>
      </c>
      <c r="B182" s="8">
        <f t="shared" si="46"/>
        <v>0.38</v>
      </c>
      <c r="C182" s="8">
        <f t="shared" si="47"/>
        <v>0.70747101375634003</v>
      </c>
      <c r="D182" s="8">
        <f t="shared" si="48"/>
        <v>5.3860182370820686E-2</v>
      </c>
      <c r="E182" s="8">
        <f t="shared" si="49"/>
        <v>0</v>
      </c>
      <c r="F182" s="8">
        <f t="shared" si="50"/>
        <v>0</v>
      </c>
      <c r="G182" s="2"/>
      <c r="H182" s="9">
        <f t="shared" si="51"/>
        <v>0.92925525363363048</v>
      </c>
      <c r="I182" s="9">
        <f t="shared" si="64"/>
        <v>7.0744746366369488E-2</v>
      </c>
      <c r="J182" s="9">
        <f t="shared" si="64"/>
        <v>0</v>
      </c>
      <c r="K182" s="9">
        <f t="shared" si="64"/>
        <v>0</v>
      </c>
      <c r="L182" s="13">
        <f t="shared" si="52"/>
        <v>0</v>
      </c>
      <c r="M182" s="9"/>
      <c r="N182" s="8">
        <f t="shared" si="53"/>
        <v>1458.4939295564602</v>
      </c>
      <c r="O182" s="9">
        <v>850</v>
      </c>
      <c r="P182" s="9"/>
      <c r="Q182" s="9">
        <f t="shared" si="44"/>
        <v>4.5648775344402343E-2</v>
      </c>
      <c r="R182" s="9">
        <f t="shared" si="45"/>
        <v>8.4148949273273894E-3</v>
      </c>
      <c r="S182" s="9"/>
      <c r="T182" s="9">
        <f t="shared" si="55"/>
        <v>0</v>
      </c>
      <c r="U182" s="9">
        <f t="shared" si="54"/>
        <v>2.369785836927705E-7</v>
      </c>
      <c r="V182" s="9">
        <f t="shared" si="56"/>
        <v>0</v>
      </c>
      <c r="W182" s="9"/>
      <c r="X182" s="9">
        <f t="shared" si="57"/>
        <v>1458.4939295564602</v>
      </c>
      <c r="Y182" s="9">
        <f t="shared" si="59"/>
        <v>7.8369299546835407E-6</v>
      </c>
      <c r="Z182" s="9">
        <f t="shared" si="60"/>
        <v>0</v>
      </c>
      <c r="AA182" s="9"/>
      <c r="AB182" s="9">
        <f t="shared" si="58"/>
        <v>258.76505201808175</v>
      </c>
      <c r="AC182" s="9">
        <f t="shared" si="61"/>
        <v>48.387096628948633</v>
      </c>
      <c r="AD182" s="9">
        <f t="shared" si="62"/>
        <v>8.1967741935483822</v>
      </c>
      <c r="AE182" s="9">
        <f t="shared" si="63"/>
        <v>5.9031877036497775</v>
      </c>
      <c r="AF182" s="2"/>
      <c r="AG182" s="2"/>
      <c r="AH182" s="2"/>
      <c r="AI182" s="2"/>
      <c r="AM182" s="1"/>
      <c r="AN182" s="1"/>
      <c r="AO182" s="1"/>
    </row>
    <row r="183" spans="1:41">
      <c r="A183" s="2">
        <v>0.63</v>
      </c>
      <c r="B183" s="8">
        <f t="shared" si="46"/>
        <v>0.37</v>
      </c>
      <c r="C183" s="8">
        <f t="shared" si="47"/>
        <v>0.70968828817176488</v>
      </c>
      <c r="D183" s="8">
        <f t="shared" si="48"/>
        <v>5.0212765957446837E-2</v>
      </c>
      <c r="E183" s="8">
        <f t="shared" si="49"/>
        <v>0</v>
      </c>
      <c r="F183" s="8">
        <f t="shared" si="50"/>
        <v>0</v>
      </c>
      <c r="G183" s="2"/>
      <c r="H183" s="9">
        <f t="shared" si="51"/>
        <v>0.93392196828179586</v>
      </c>
      <c r="I183" s="9">
        <f t="shared" si="64"/>
        <v>6.6078031718204172E-2</v>
      </c>
      <c r="J183" s="9">
        <f t="shared" si="64"/>
        <v>0</v>
      </c>
      <c r="K183" s="9">
        <f t="shared" si="64"/>
        <v>0</v>
      </c>
      <c r="L183" s="13">
        <f t="shared" si="52"/>
        <v>0</v>
      </c>
      <c r="M183" s="9"/>
      <c r="N183" s="8">
        <f t="shared" si="53"/>
        <v>1458.4939295564602</v>
      </c>
      <c r="O183" s="9">
        <v>850</v>
      </c>
      <c r="P183" s="9"/>
      <c r="Q183" s="9">
        <f t="shared" si="44"/>
        <v>4.5737909594182301E-2</v>
      </c>
      <c r="R183" s="9">
        <f t="shared" si="45"/>
        <v>8.3215606343640842E-3</v>
      </c>
      <c r="S183" s="9"/>
      <c r="T183" s="9">
        <f t="shared" si="55"/>
        <v>0</v>
      </c>
      <c r="U183" s="9">
        <f t="shared" si="54"/>
        <v>1.2733772951731062E-7</v>
      </c>
      <c r="V183" s="9">
        <f t="shared" si="56"/>
        <v>0</v>
      </c>
      <c r="W183" s="9"/>
      <c r="X183" s="9">
        <f t="shared" si="57"/>
        <v>1458.4939295564602</v>
      </c>
      <c r="Y183" s="9">
        <f t="shared" si="59"/>
        <v>4.2936901881847824E-6</v>
      </c>
      <c r="Z183" s="9">
        <f t="shared" si="60"/>
        <v>0</v>
      </c>
      <c r="AA183" s="9"/>
      <c r="AB183" s="9">
        <f t="shared" si="58"/>
        <v>254.65767024001696</v>
      </c>
      <c r="AC183" s="9">
        <f t="shared" si="61"/>
        <v>47.619047544261988</v>
      </c>
      <c r="AD183" s="9">
        <f t="shared" si="62"/>
        <v>8.0666666666666629</v>
      </c>
      <c r="AE183" s="9">
        <f t="shared" si="63"/>
        <v>5.9031877120985961</v>
      </c>
      <c r="AF183" s="2"/>
      <c r="AG183" s="2"/>
      <c r="AH183" s="2"/>
      <c r="AI183" s="2"/>
      <c r="AM183" s="1"/>
      <c r="AN183" s="1"/>
      <c r="AO183" s="1"/>
    </row>
    <row r="184" spans="1:41">
      <c r="A184" s="2">
        <v>0.64</v>
      </c>
      <c r="B184" s="8">
        <f t="shared" si="46"/>
        <v>0.36</v>
      </c>
      <c r="C184" s="8">
        <f t="shared" si="47"/>
        <v>0.71190556258718973</v>
      </c>
      <c r="D184" s="8">
        <f t="shared" si="48"/>
        <v>4.6565349544072987E-2</v>
      </c>
      <c r="E184" s="8">
        <f t="shared" si="49"/>
        <v>0</v>
      </c>
      <c r="F184" s="8">
        <f t="shared" si="50"/>
        <v>0</v>
      </c>
      <c r="G184" s="2"/>
      <c r="H184" s="9">
        <f t="shared" si="51"/>
        <v>0.93860628166579674</v>
      </c>
      <c r="I184" s="9">
        <f t="shared" si="64"/>
        <v>6.1393718334203276E-2</v>
      </c>
      <c r="J184" s="9">
        <f t="shared" si="64"/>
        <v>0</v>
      </c>
      <c r="K184" s="9">
        <f t="shared" si="64"/>
        <v>0</v>
      </c>
      <c r="L184" s="13">
        <f t="shared" si="52"/>
        <v>0</v>
      </c>
      <c r="M184" s="9"/>
      <c r="N184" s="8">
        <f t="shared" si="53"/>
        <v>1458.4939295564602</v>
      </c>
      <c r="O184" s="9">
        <v>850</v>
      </c>
      <c r="P184" s="9"/>
      <c r="Q184" s="9">
        <f t="shared" ref="Q184:Q219" si="65">$M$7*H184+$O$7*I184+$Q$7*J184+$S$7*K184+O184*L184</f>
        <v>4.5827379979816715E-2</v>
      </c>
      <c r="R184" s="9">
        <f t="shared" ref="R184:R219" si="66">$M$6*H184+$O$6*I184+$Q$6*J184+$S$6*K184</f>
        <v>8.2278743666840664E-3</v>
      </c>
      <c r="S184" s="9"/>
      <c r="T184" s="9">
        <f t="shared" si="55"/>
        <v>0</v>
      </c>
      <c r="U184" s="9">
        <f t="shared" si="54"/>
        <v>6.688926622124749E-8</v>
      </c>
      <c r="V184" s="9">
        <f t="shared" si="56"/>
        <v>0</v>
      </c>
      <c r="W184" s="9"/>
      <c r="X184" s="9">
        <f t="shared" si="57"/>
        <v>1458.4939295564602</v>
      </c>
      <c r="Y184" s="9">
        <f t="shared" si="59"/>
        <v>2.3034824081755808E-6</v>
      </c>
      <c r="Z184" s="9">
        <f t="shared" si="60"/>
        <v>0</v>
      </c>
      <c r="AA184" s="9"/>
      <c r="AB184" s="9">
        <f t="shared" si="58"/>
        <v>250.6786441425167</v>
      </c>
      <c r="AC184" s="9">
        <f t="shared" si="61"/>
        <v>46.874999962374808</v>
      </c>
      <c r="AD184" s="9">
        <f t="shared" si="62"/>
        <v>7.9406249999999972</v>
      </c>
      <c r="AE184" s="9">
        <f t="shared" si="63"/>
        <v>5.9031877166312254</v>
      </c>
      <c r="AF184" s="2"/>
      <c r="AG184" s="2"/>
      <c r="AH184" s="2"/>
      <c r="AI184" s="2"/>
      <c r="AM184" s="1"/>
      <c r="AN184" s="1"/>
      <c r="AO184" s="1"/>
    </row>
    <row r="185" spans="1:41">
      <c r="A185" s="2">
        <v>0.65</v>
      </c>
      <c r="B185" s="8">
        <f t="shared" ref="B185:B216" si="67">1-A185</f>
        <v>0.35</v>
      </c>
      <c r="C185" s="8">
        <f t="shared" ref="C185:C219" si="68">IF($F$5+$A185*$F$6&gt;0, $F$5+$A185*$F$6, 0)</f>
        <v>0.71412283700261459</v>
      </c>
      <c r="D185" s="8">
        <f t="shared" ref="D185:D219" si="69">IF($G$5+$A185*$G$6&gt;0, $G$5+$A185*$G$6, 0)</f>
        <v>4.291793313069911E-2</v>
      </c>
      <c r="E185" s="8">
        <f t="shared" ref="E185:E219" si="70">IF($H$5+$A185*$H$6&gt;0, $H$5+$A185*$H$6, 0)</f>
        <v>0</v>
      </c>
      <c r="F185" s="8">
        <f t="shared" ref="F185:F219" si="71">IF($I$5+$A185*$I$6&gt;0, $I$5+$A185*$I$6, 0)</f>
        <v>0</v>
      </c>
      <c r="G185" s="2"/>
      <c r="H185" s="9">
        <f t="shared" ref="H185:H219" si="72">C185/SUM($C185:$F185)*(1-$L185)</f>
        <v>0.94330829352408407</v>
      </c>
      <c r="I185" s="9">
        <f t="shared" si="64"/>
        <v>5.6691706475915857E-2</v>
      </c>
      <c r="J185" s="9">
        <f t="shared" si="64"/>
        <v>0</v>
      </c>
      <c r="K185" s="9">
        <f t="shared" si="64"/>
        <v>0</v>
      </c>
      <c r="L185" s="13">
        <f t="shared" ref="L185:L219" si="73">T185/$X$5</f>
        <v>0</v>
      </c>
      <c r="M185" s="9"/>
      <c r="N185" s="8">
        <f t="shared" ref="N185:N219" si="74">(1+10^(2*$A$5-2.1))*(1447)</f>
        <v>1458.4939295564602</v>
      </c>
      <c r="O185" s="9">
        <v>850</v>
      </c>
      <c r="P185" s="9"/>
      <c r="Q185" s="9">
        <f t="shared" si="65"/>
        <v>4.5917188406310004E-2</v>
      </c>
      <c r="R185" s="9">
        <f t="shared" si="66"/>
        <v>8.1338341295183175E-3</v>
      </c>
      <c r="S185" s="9"/>
      <c r="T185" s="9">
        <f t="shared" si="55"/>
        <v>0</v>
      </c>
      <c r="U185" s="9">
        <f t="shared" ref="U185:U219" si="75">(U184*B184-Y185*(B184-B185))/B185</f>
        <v>3.4284355186507717E-8</v>
      </c>
      <c r="V185" s="9">
        <f t="shared" si="56"/>
        <v>0</v>
      </c>
      <c r="W185" s="9"/>
      <c r="X185" s="9">
        <f t="shared" si="57"/>
        <v>1458.4939295564602</v>
      </c>
      <c r="Y185" s="9">
        <f t="shared" si="59"/>
        <v>1.2080611524371383E-6</v>
      </c>
      <c r="Z185" s="9">
        <f t="shared" si="60"/>
        <v>0</v>
      </c>
      <c r="AA185" s="9"/>
      <c r="AB185" s="9">
        <f t="shared" si="58"/>
        <v>246.82204961724722</v>
      </c>
      <c r="AC185" s="9">
        <f t="shared" si="61"/>
        <v>46.153846135385365</v>
      </c>
      <c r="AD185" s="9">
        <f t="shared" si="62"/>
        <v>7.818461538461535</v>
      </c>
      <c r="AE185" s="9">
        <f t="shared" si="63"/>
        <v>5.903187719008363</v>
      </c>
      <c r="AF185" s="2"/>
      <c r="AG185" s="2"/>
      <c r="AH185" s="2"/>
      <c r="AI185" s="2"/>
      <c r="AM185" s="1"/>
      <c r="AN185" s="1"/>
      <c r="AO185" s="1"/>
    </row>
    <row r="186" spans="1:41">
      <c r="A186" s="2">
        <v>0.66</v>
      </c>
      <c r="B186" s="8">
        <f t="shared" si="67"/>
        <v>0.33999999999999997</v>
      </c>
      <c r="C186" s="8">
        <f t="shared" si="68"/>
        <v>0.71634011141803944</v>
      </c>
      <c r="D186" s="8">
        <f t="shared" si="69"/>
        <v>3.927051671732526E-2</v>
      </c>
      <c r="E186" s="8">
        <f t="shared" si="70"/>
        <v>0</v>
      </c>
      <c r="F186" s="8">
        <f t="shared" si="71"/>
        <v>0</v>
      </c>
      <c r="G186" s="2"/>
      <c r="H186" s="9">
        <f t="shared" si="72"/>
        <v>0.94802810435020757</v>
      </c>
      <c r="I186" s="9">
        <f t="shared" si="64"/>
        <v>5.1971895649792391E-2</v>
      </c>
      <c r="J186" s="9">
        <f t="shared" si="64"/>
        <v>0</v>
      </c>
      <c r="K186" s="9">
        <f t="shared" si="64"/>
        <v>0</v>
      </c>
      <c r="L186" s="13">
        <f t="shared" si="73"/>
        <v>0</v>
      </c>
      <c r="M186" s="9"/>
      <c r="N186" s="8">
        <f t="shared" si="74"/>
        <v>1458.4939295564602</v>
      </c>
      <c r="O186" s="9">
        <v>850</v>
      </c>
      <c r="P186" s="9"/>
      <c r="Q186" s="9">
        <f t="shared" si="65"/>
        <v>4.6007336793088965E-2</v>
      </c>
      <c r="R186" s="9">
        <f t="shared" si="66"/>
        <v>8.0394379129958473E-3</v>
      </c>
      <c r="S186" s="9"/>
      <c r="T186" s="9">
        <f t="shared" ref="T186:T219" si="76">IF((B185*T185-X185*(B185-B186))/B186&lt;0,0,(B185*T185-X185*(B185-B186))/B186)</f>
        <v>0</v>
      </c>
      <c r="U186" s="9">
        <f t="shared" si="75"/>
        <v>1.7110254593977183E-8</v>
      </c>
      <c r="V186" s="9">
        <f t="shared" ref="V186:V219" si="77">IF((V185*B185-Z186*(B185-B186))/B186&gt;0,(V185*B185-Z186*(B185-B186))/B186,0)</f>
        <v>0</v>
      </c>
      <c r="W186" s="9"/>
      <c r="X186" s="9">
        <f t="shared" ref="X186:X219" si="78">N186</f>
        <v>1458.4939295564602</v>
      </c>
      <c r="Y186" s="9">
        <f t="shared" si="59"/>
        <v>6.1820377533254535E-7</v>
      </c>
      <c r="Z186" s="9">
        <f t="shared" si="60"/>
        <v>0</v>
      </c>
      <c r="AA186" s="9"/>
      <c r="AB186" s="9">
        <f t="shared" ref="AB186:AB219" si="79">IF(T185&gt;0,X186,(AB185*A185)/A186)</f>
        <v>243.08232159274345</v>
      </c>
      <c r="AC186" s="9">
        <f t="shared" si="61"/>
        <v>45.4545454457311</v>
      </c>
      <c r="AD186" s="9">
        <f t="shared" si="62"/>
        <v>7.6999999999999966</v>
      </c>
      <c r="AE186" s="9">
        <f t="shared" si="63"/>
        <v>5.9031877202248211</v>
      </c>
      <c r="AF186" s="2"/>
      <c r="AG186" s="2"/>
      <c r="AH186" s="2"/>
      <c r="AI186" s="2"/>
      <c r="AM186" s="1"/>
      <c r="AN186" s="1"/>
      <c r="AO186" s="1"/>
    </row>
    <row r="187" spans="1:41">
      <c r="A187" s="2">
        <v>0.67</v>
      </c>
      <c r="B187" s="8">
        <f t="shared" si="67"/>
        <v>0.32999999999999996</v>
      </c>
      <c r="C187" s="8">
        <f t="shared" si="68"/>
        <v>0.71855738583346418</v>
      </c>
      <c r="D187" s="8">
        <f t="shared" si="69"/>
        <v>3.5623100303951383E-2</v>
      </c>
      <c r="E187" s="8">
        <f t="shared" si="70"/>
        <v>0</v>
      </c>
      <c r="F187" s="8">
        <f t="shared" si="71"/>
        <v>0</v>
      </c>
      <c r="G187" s="2"/>
      <c r="H187" s="9">
        <f t="shared" si="72"/>
        <v>0.95276581539997496</v>
      </c>
      <c r="I187" s="9">
        <f t="shared" si="64"/>
        <v>4.7234184600025139E-2</v>
      </c>
      <c r="J187" s="9">
        <f t="shared" si="64"/>
        <v>0</v>
      </c>
      <c r="K187" s="9">
        <f t="shared" si="64"/>
        <v>0</v>
      </c>
      <c r="L187" s="13">
        <f t="shared" si="73"/>
        <v>0</v>
      </c>
      <c r="M187" s="9"/>
      <c r="N187" s="8">
        <f t="shared" si="74"/>
        <v>1458.4939295564602</v>
      </c>
      <c r="O187" s="9">
        <v>850</v>
      </c>
      <c r="P187" s="9"/>
      <c r="Q187" s="9">
        <f t="shared" si="65"/>
        <v>4.6097827074139529E-2</v>
      </c>
      <c r="R187" s="9">
        <f t="shared" si="66"/>
        <v>7.944683692000503E-3</v>
      </c>
      <c r="S187" s="9"/>
      <c r="T187" s="9">
        <f t="shared" si="76"/>
        <v>0</v>
      </c>
      <c r="U187" s="9">
        <f t="shared" si="75"/>
        <v>8.2944877991379253E-9</v>
      </c>
      <c r="V187" s="9">
        <f t="shared" si="77"/>
        <v>0</v>
      </c>
      <c r="W187" s="9"/>
      <c r="X187" s="9">
        <f t="shared" si="78"/>
        <v>1458.4939295564602</v>
      </c>
      <c r="Y187" s="9">
        <f t="shared" ref="Y187:Y219" si="80">U186/(Q186+(1-Q186)*(A187-A186))</f>
        <v>3.0803055882367241E-7</v>
      </c>
      <c r="Z187" s="9">
        <f t="shared" ref="Z187:Z219" si="81">V186/(R186+(1-R186)*(A187-A186))</f>
        <v>0</v>
      </c>
      <c r="AA187" s="9"/>
      <c r="AB187" s="9">
        <f t="shared" si="79"/>
        <v>239.45422724061297</v>
      </c>
      <c r="AC187" s="9">
        <f t="shared" ref="AC187:AC219" si="82">(AC186*A186+Y187*(A187-A186))/A187</f>
        <v>44.776119398899745</v>
      </c>
      <c r="AD187" s="9">
        <f t="shared" ref="AD187:AD219" si="83">(AD186*A186+Z187*(A187-A186))/A187</f>
        <v>7.5850746268656684</v>
      </c>
      <c r="AE187" s="9">
        <f t="shared" ref="AE187:AE219" si="84">AC187/AD187</f>
        <v>5.9031877208309407</v>
      </c>
      <c r="AF187" s="2"/>
      <c r="AG187" s="2"/>
      <c r="AH187" s="2"/>
      <c r="AI187" s="2"/>
      <c r="AM187" s="1"/>
      <c r="AN187" s="1"/>
      <c r="AO187" s="1"/>
    </row>
    <row r="188" spans="1:41">
      <c r="A188" s="2">
        <v>0.68</v>
      </c>
      <c r="B188" s="8">
        <f t="shared" si="67"/>
        <v>0.31999999999999995</v>
      </c>
      <c r="C188" s="8">
        <f t="shared" si="68"/>
        <v>0.72077466024888914</v>
      </c>
      <c r="D188" s="8">
        <f t="shared" si="69"/>
        <v>3.1975683890577533E-2</v>
      </c>
      <c r="E188" s="8">
        <f t="shared" si="70"/>
        <v>0</v>
      </c>
      <c r="F188" s="8">
        <f t="shared" si="71"/>
        <v>0</v>
      </c>
      <c r="G188" s="2"/>
      <c r="H188" s="9">
        <f t="shared" si="72"/>
        <v>0.95752152869869267</v>
      </c>
      <c r="I188" s="9">
        <f t="shared" si="64"/>
        <v>4.2478471301307302E-2</v>
      </c>
      <c r="J188" s="9">
        <f t="shared" si="64"/>
        <v>0</v>
      </c>
      <c r="K188" s="9">
        <f t="shared" si="64"/>
        <v>0</v>
      </c>
      <c r="L188" s="13">
        <f t="shared" si="73"/>
        <v>0</v>
      </c>
      <c r="M188" s="9"/>
      <c r="N188" s="8">
        <f t="shared" si="74"/>
        <v>1458.4939295564602</v>
      </c>
      <c r="O188" s="9">
        <v>850</v>
      </c>
      <c r="P188" s="9"/>
      <c r="Q188" s="9">
        <f t="shared" si="65"/>
        <v>4.6188661198145034E-2</v>
      </c>
      <c r="R188" s="9">
        <f t="shared" si="66"/>
        <v>7.8495694260261456E-3</v>
      </c>
      <c r="S188" s="9"/>
      <c r="T188" s="9">
        <f t="shared" si="76"/>
        <v>0</v>
      </c>
      <c r="U188" s="9">
        <f t="shared" si="75"/>
        <v>3.8948583246849428E-9</v>
      </c>
      <c r="V188" s="9">
        <f t="shared" si="77"/>
        <v>0</v>
      </c>
      <c r="W188" s="9"/>
      <c r="X188" s="9">
        <f t="shared" si="78"/>
        <v>1458.4939295564602</v>
      </c>
      <c r="Y188" s="9">
        <f t="shared" si="80"/>
        <v>1.490826309816332E-7</v>
      </c>
      <c r="Z188" s="9">
        <f t="shared" si="81"/>
        <v>0</v>
      </c>
      <c r="AA188" s="9"/>
      <c r="AB188" s="9">
        <f t="shared" si="79"/>
        <v>235.93284154589807</v>
      </c>
      <c r="AC188" s="9">
        <f t="shared" si="82"/>
        <v>44.117647056990663</v>
      </c>
      <c r="AD188" s="9">
        <f t="shared" si="83"/>
        <v>7.4735294117647024</v>
      </c>
      <c r="AE188" s="9">
        <f t="shared" si="84"/>
        <v>5.9031877211242945</v>
      </c>
      <c r="AF188" s="2"/>
      <c r="AG188" s="2"/>
      <c r="AH188" s="2"/>
      <c r="AI188" s="2"/>
      <c r="AM188" s="1"/>
      <c r="AN188" s="1"/>
      <c r="AO188" s="1"/>
    </row>
    <row r="189" spans="1:41">
      <c r="A189" s="2">
        <v>0.69</v>
      </c>
      <c r="B189" s="8">
        <f t="shared" si="67"/>
        <v>0.31000000000000005</v>
      </c>
      <c r="C189" s="8">
        <f t="shared" si="68"/>
        <v>0.72299193466431388</v>
      </c>
      <c r="D189" s="8">
        <f t="shared" si="69"/>
        <v>2.8328267477203684E-2</v>
      </c>
      <c r="E189" s="8">
        <f t="shared" si="70"/>
        <v>0</v>
      </c>
      <c r="F189" s="8">
        <f t="shared" si="71"/>
        <v>0</v>
      </c>
      <c r="G189" s="2"/>
      <c r="H189" s="9">
        <f t="shared" si="72"/>
        <v>0.96229534704849085</v>
      </c>
      <c r="I189" s="9">
        <f t="shared" si="64"/>
        <v>3.7704652951509238E-2</v>
      </c>
      <c r="J189" s="9">
        <f t="shared" si="64"/>
        <v>0</v>
      </c>
      <c r="K189" s="9">
        <f t="shared" si="64"/>
        <v>0</v>
      </c>
      <c r="L189" s="13">
        <f t="shared" si="73"/>
        <v>0</v>
      </c>
      <c r="M189" s="9"/>
      <c r="N189" s="8">
        <f t="shared" si="74"/>
        <v>1458.4939295564602</v>
      </c>
      <c r="O189" s="9">
        <v>850</v>
      </c>
      <c r="P189" s="9"/>
      <c r="Q189" s="9">
        <f t="shared" si="65"/>
        <v>4.6279841128626174E-2</v>
      </c>
      <c r="R189" s="9">
        <f t="shared" si="66"/>
        <v>7.7540930590301854E-3</v>
      </c>
      <c r="S189" s="9"/>
      <c r="T189" s="9">
        <f t="shared" si="76"/>
        <v>0</v>
      </c>
      <c r="U189" s="9">
        <f t="shared" si="75"/>
        <v>1.7659167683191189E-9</v>
      </c>
      <c r="V189" s="9">
        <f t="shared" si="77"/>
        <v>0</v>
      </c>
      <c r="W189" s="9"/>
      <c r="X189" s="9">
        <f t="shared" si="78"/>
        <v>1458.4939295564602</v>
      </c>
      <c r="Y189" s="9">
        <f t="shared" si="80"/>
        <v>6.9892046572026174E-8</v>
      </c>
      <c r="Z189" s="9">
        <f t="shared" si="81"/>
        <v>0</v>
      </c>
      <c r="AA189" s="9"/>
      <c r="AB189" s="9">
        <f t="shared" si="79"/>
        <v>232.51352500175463</v>
      </c>
      <c r="AC189" s="9">
        <f t="shared" si="82"/>
        <v>43.478260868771848</v>
      </c>
      <c r="AD189" s="9">
        <f t="shared" si="83"/>
        <v>7.3652173913043457</v>
      </c>
      <c r="AE189" s="9">
        <f t="shared" si="84"/>
        <v>5.9031877212618227</v>
      </c>
      <c r="AF189" s="2"/>
      <c r="AG189" s="2"/>
      <c r="AH189" s="2"/>
      <c r="AI189" s="2"/>
      <c r="AM189" s="1"/>
      <c r="AN189" s="1"/>
      <c r="AO189" s="1"/>
    </row>
    <row r="190" spans="1:41">
      <c r="A190" s="2">
        <v>0.7</v>
      </c>
      <c r="B190" s="8">
        <f t="shared" si="67"/>
        <v>0.30000000000000004</v>
      </c>
      <c r="C190" s="8">
        <f t="shared" si="68"/>
        <v>0.72520920907973874</v>
      </c>
      <c r="D190" s="8">
        <f t="shared" si="69"/>
        <v>2.4680851063829834E-2</v>
      </c>
      <c r="E190" s="8">
        <f t="shared" si="70"/>
        <v>0</v>
      </c>
      <c r="F190" s="8">
        <f t="shared" si="71"/>
        <v>0</v>
      </c>
      <c r="G190" s="2"/>
      <c r="H190" s="9">
        <f t="shared" si="72"/>
        <v>0.9670873740357292</v>
      </c>
      <c r="I190" s="9">
        <f t="shared" si="64"/>
        <v>3.2912625964270838E-2</v>
      </c>
      <c r="J190" s="9">
        <f t="shared" si="64"/>
        <v>0</v>
      </c>
      <c r="K190" s="9">
        <f t="shared" si="64"/>
        <v>0</v>
      </c>
      <c r="L190" s="13">
        <f t="shared" si="73"/>
        <v>0</v>
      </c>
      <c r="M190" s="9"/>
      <c r="N190" s="8">
        <f t="shared" si="74"/>
        <v>1458.4939295564602</v>
      </c>
      <c r="O190" s="9">
        <v>850</v>
      </c>
      <c r="P190" s="9"/>
      <c r="Q190" s="9">
        <f t="shared" si="65"/>
        <v>4.6371368844082425E-2</v>
      </c>
      <c r="R190" s="9">
        <f t="shared" si="66"/>
        <v>7.6582525192854176E-3</v>
      </c>
      <c r="S190" s="9"/>
      <c r="T190" s="9">
        <f t="shared" si="76"/>
        <v>0</v>
      </c>
      <c r="U190" s="9">
        <f t="shared" si="75"/>
        <v>7.7019429393071707E-10</v>
      </c>
      <c r="V190" s="9">
        <f t="shared" si="77"/>
        <v>0</v>
      </c>
      <c r="W190" s="9"/>
      <c r="X190" s="9">
        <f t="shared" si="78"/>
        <v>1458.4939295564602</v>
      </c>
      <c r="Y190" s="9">
        <f t="shared" si="80"/>
        <v>3.1637590999971155E-8</v>
      </c>
      <c r="Z190" s="9">
        <f t="shared" si="81"/>
        <v>0</v>
      </c>
      <c r="AA190" s="9"/>
      <c r="AB190" s="9">
        <f t="shared" si="79"/>
        <v>229.19190321601528</v>
      </c>
      <c r="AC190" s="9">
        <f t="shared" si="82"/>
        <v>42.857142856812786</v>
      </c>
      <c r="AD190" s="9">
        <f t="shared" si="83"/>
        <v>7.259999999999998</v>
      </c>
      <c r="AE190" s="9">
        <f t="shared" si="84"/>
        <v>5.9031877213240769</v>
      </c>
      <c r="AF190" s="2"/>
      <c r="AG190" s="2"/>
      <c r="AH190" s="2"/>
      <c r="AI190" s="2"/>
      <c r="AM190" s="1"/>
      <c r="AN190" s="1"/>
      <c r="AO190" s="1"/>
    </row>
    <row r="191" spans="1:41">
      <c r="A191" s="2">
        <v>0.71</v>
      </c>
      <c r="B191" s="8">
        <f t="shared" si="67"/>
        <v>0.29000000000000004</v>
      </c>
      <c r="C191" s="8">
        <f t="shared" si="68"/>
        <v>0.72742648349516359</v>
      </c>
      <c r="D191" s="8">
        <f t="shared" si="69"/>
        <v>2.1033434650455984E-2</v>
      </c>
      <c r="E191" s="8">
        <f t="shared" si="70"/>
        <v>0</v>
      </c>
      <c r="F191" s="8">
        <f t="shared" si="71"/>
        <v>0</v>
      </c>
      <c r="G191" s="2"/>
      <c r="H191" s="9">
        <f t="shared" si="72"/>
        <v>0.9718977140384909</v>
      </c>
      <c r="I191" s="9">
        <f t="shared" si="64"/>
        <v>2.8102285961509221E-2</v>
      </c>
      <c r="J191" s="9">
        <f t="shared" si="64"/>
        <v>0</v>
      </c>
      <c r="K191" s="9">
        <f t="shared" si="64"/>
        <v>0</v>
      </c>
      <c r="L191" s="13">
        <f t="shared" si="73"/>
        <v>0</v>
      </c>
      <c r="M191" s="9"/>
      <c r="N191" s="8">
        <f t="shared" si="74"/>
        <v>1458.4939295564602</v>
      </c>
      <c r="O191" s="9">
        <v>850</v>
      </c>
      <c r="P191" s="9"/>
      <c r="Q191" s="9">
        <f t="shared" si="65"/>
        <v>4.6463246338135179E-2</v>
      </c>
      <c r="R191" s="9">
        <f t="shared" si="66"/>
        <v>7.5620457192301848E-3</v>
      </c>
      <c r="S191" s="9"/>
      <c r="T191" s="9">
        <f t="shared" si="76"/>
        <v>0</v>
      </c>
      <c r="U191" s="9">
        <f t="shared" si="75"/>
        <v>3.217117980656545E-10</v>
      </c>
      <c r="V191" s="9">
        <f t="shared" si="77"/>
        <v>0</v>
      </c>
      <c r="W191" s="9"/>
      <c r="X191" s="9">
        <f t="shared" si="78"/>
        <v>1458.4939295564602</v>
      </c>
      <c r="Y191" s="9">
        <f t="shared" si="80"/>
        <v>1.3776186674017524E-8</v>
      </c>
      <c r="Z191" s="9">
        <f t="shared" si="81"/>
        <v>0</v>
      </c>
      <c r="AA191" s="9"/>
      <c r="AB191" s="9">
        <f t="shared" si="79"/>
        <v>225.96384824114182</v>
      </c>
      <c r="AC191" s="9">
        <f t="shared" si="82"/>
        <v>42.253521126629174</v>
      </c>
      <c r="AD191" s="9">
        <f t="shared" si="83"/>
        <v>7.1577464788732375</v>
      </c>
      <c r="AE191" s="9">
        <f t="shared" si="84"/>
        <v>5.903187721351185</v>
      </c>
      <c r="AF191" s="2"/>
      <c r="AG191" s="2"/>
      <c r="AH191" s="2"/>
      <c r="AI191" s="2"/>
      <c r="AM191" s="1"/>
      <c r="AN191" s="1"/>
      <c r="AO191" s="1"/>
    </row>
    <row r="192" spans="1:41">
      <c r="A192" s="2">
        <v>0.72</v>
      </c>
      <c r="B192" s="8">
        <f t="shared" si="67"/>
        <v>0.28000000000000003</v>
      </c>
      <c r="C192" s="8">
        <f t="shared" si="68"/>
        <v>0.72964375791058844</v>
      </c>
      <c r="D192" s="8">
        <f t="shared" si="69"/>
        <v>1.7386018237082079E-2</v>
      </c>
      <c r="E192" s="8">
        <f t="shared" si="70"/>
        <v>0</v>
      </c>
      <c r="F192" s="8">
        <f t="shared" si="71"/>
        <v>0</v>
      </c>
      <c r="G192" s="2"/>
      <c r="H192" s="9">
        <f t="shared" si="72"/>
        <v>0.97672647223415998</v>
      </c>
      <c r="I192" s="9">
        <f t="shared" si="64"/>
        <v>2.3273527765840039E-2</v>
      </c>
      <c r="J192" s="9">
        <f t="shared" si="64"/>
        <v>0</v>
      </c>
      <c r="K192" s="9">
        <f t="shared" si="64"/>
        <v>0</v>
      </c>
      <c r="L192" s="13">
        <f t="shared" si="73"/>
        <v>0</v>
      </c>
      <c r="M192" s="9"/>
      <c r="N192" s="8">
        <f t="shared" si="74"/>
        <v>1458.4939295564602</v>
      </c>
      <c r="O192" s="9">
        <v>850</v>
      </c>
      <c r="P192" s="9"/>
      <c r="Q192" s="9">
        <f t="shared" si="65"/>
        <v>4.6555475619672458E-2</v>
      </c>
      <c r="R192" s="9">
        <f t="shared" si="66"/>
        <v>7.4654705553168004E-3</v>
      </c>
      <c r="S192" s="9"/>
      <c r="T192" s="9">
        <f t="shared" si="76"/>
        <v>0</v>
      </c>
      <c r="U192" s="9">
        <f t="shared" si="75"/>
        <v>1.280230859115664E-10</v>
      </c>
      <c r="V192" s="9">
        <f t="shared" si="77"/>
        <v>0</v>
      </c>
      <c r="W192" s="9"/>
      <c r="X192" s="9">
        <f t="shared" si="78"/>
        <v>1458.4939295564602</v>
      </c>
      <c r="Y192" s="9">
        <f t="shared" si="80"/>
        <v>5.7449957383801173E-9</v>
      </c>
      <c r="Z192" s="9">
        <f t="shared" si="81"/>
        <v>0</v>
      </c>
      <c r="AA192" s="9"/>
      <c r="AB192" s="9">
        <f t="shared" si="79"/>
        <v>222.82546146001485</v>
      </c>
      <c r="AC192" s="9">
        <f t="shared" si="82"/>
        <v>41.666666666616898</v>
      </c>
      <c r="AD192" s="9">
        <f t="shared" si="83"/>
        <v>7.0583333333333309</v>
      </c>
      <c r="AE192" s="9">
        <f t="shared" si="84"/>
        <v>5.9031877213624906</v>
      </c>
      <c r="AF192" s="2"/>
      <c r="AG192" s="2"/>
      <c r="AH192" s="2"/>
      <c r="AI192" s="2"/>
      <c r="AM192" s="1"/>
      <c r="AN192" s="1"/>
      <c r="AO192" s="1"/>
    </row>
    <row r="193" spans="1:41">
      <c r="A193" s="2">
        <v>0.73</v>
      </c>
      <c r="B193" s="8">
        <f t="shared" si="67"/>
        <v>0.27</v>
      </c>
      <c r="C193" s="8">
        <f t="shared" si="68"/>
        <v>0.73186103232601329</v>
      </c>
      <c r="D193" s="8">
        <f t="shared" si="69"/>
        <v>1.373860182370823E-2</v>
      </c>
      <c r="E193" s="8">
        <f t="shared" si="70"/>
        <v>0</v>
      </c>
      <c r="F193" s="8">
        <f t="shared" si="71"/>
        <v>0</v>
      </c>
      <c r="G193" s="2"/>
      <c r="H193" s="9">
        <f t="shared" si="72"/>
        <v>0.98157375460708796</v>
      </c>
      <c r="I193" s="9">
        <f t="shared" si="64"/>
        <v>1.8426245392912068E-2</v>
      </c>
      <c r="J193" s="9">
        <f t="shared" si="64"/>
        <v>0</v>
      </c>
      <c r="K193" s="9">
        <f t="shared" si="64"/>
        <v>0</v>
      </c>
      <c r="L193" s="13">
        <f t="shared" si="73"/>
        <v>0</v>
      </c>
      <c r="M193" s="9"/>
      <c r="N193" s="8">
        <f t="shared" si="74"/>
        <v>1458.4939295564602</v>
      </c>
      <c r="O193" s="9">
        <v>850</v>
      </c>
      <c r="P193" s="9"/>
      <c r="Q193" s="9">
        <f t="shared" si="65"/>
        <v>4.6648058712995384E-2</v>
      </c>
      <c r="R193" s="9">
        <f t="shared" si="66"/>
        <v>7.3685249078582413E-3</v>
      </c>
      <c r="S193" s="9"/>
      <c r="T193" s="9">
        <f t="shared" si="76"/>
        <v>0</v>
      </c>
      <c r="U193" s="9">
        <f t="shared" si="75"/>
        <v>4.8229069912901549E-11</v>
      </c>
      <c r="V193" s="9">
        <f t="shared" si="77"/>
        <v>0</v>
      </c>
      <c r="W193" s="9"/>
      <c r="X193" s="9">
        <f t="shared" si="78"/>
        <v>1458.4939295564602</v>
      </c>
      <c r="Y193" s="9">
        <f t="shared" si="80"/>
        <v>2.2824615178755158E-9</v>
      </c>
      <c r="Z193" s="9">
        <f t="shared" si="81"/>
        <v>0</v>
      </c>
      <c r="AA193" s="9"/>
      <c r="AB193" s="9">
        <f t="shared" si="79"/>
        <v>219.77305787837082</v>
      </c>
      <c r="AC193" s="9">
        <f t="shared" si="82"/>
        <v>41.095890410941081</v>
      </c>
      <c r="AD193" s="9">
        <f t="shared" si="83"/>
        <v>6.9616438356164361</v>
      </c>
      <c r="AE193" s="9">
        <f t="shared" si="84"/>
        <v>5.9031877213669812</v>
      </c>
      <c r="AF193" s="2"/>
      <c r="AG193" s="2"/>
      <c r="AH193" s="2"/>
      <c r="AI193" s="2"/>
      <c r="AM193" s="1"/>
      <c r="AN193" s="1"/>
      <c r="AO193" s="1"/>
    </row>
    <row r="194" spans="1:41">
      <c r="A194" s="2">
        <v>0.74</v>
      </c>
      <c r="B194" s="8">
        <f t="shared" si="67"/>
        <v>0.26</v>
      </c>
      <c r="C194" s="8">
        <f t="shared" si="68"/>
        <v>0.73407830674143815</v>
      </c>
      <c r="D194" s="8">
        <f t="shared" si="69"/>
        <v>1.009118541033438E-2</v>
      </c>
      <c r="E194" s="8">
        <f t="shared" si="70"/>
        <v>0</v>
      </c>
      <c r="F194" s="8">
        <f t="shared" si="71"/>
        <v>0</v>
      </c>
      <c r="G194" s="2"/>
      <c r="H194" s="9">
        <f t="shared" si="72"/>
        <v>0.98643966795634741</v>
      </c>
      <c r="I194" s="9">
        <f t="shared" si="64"/>
        <v>1.3560332043652623E-2</v>
      </c>
      <c r="J194" s="9">
        <f t="shared" si="64"/>
        <v>0</v>
      </c>
      <c r="K194" s="9">
        <f t="shared" si="64"/>
        <v>0</v>
      </c>
      <c r="L194" s="13">
        <f t="shared" si="73"/>
        <v>0</v>
      </c>
      <c r="M194" s="9"/>
      <c r="N194" s="8">
        <f t="shared" si="74"/>
        <v>1458.4939295564602</v>
      </c>
      <c r="O194" s="9">
        <v>850</v>
      </c>
      <c r="P194" s="9"/>
      <c r="Q194" s="9">
        <f t="shared" si="65"/>
        <v>4.6740997657966236E-2</v>
      </c>
      <c r="R194" s="9">
        <f t="shared" si="66"/>
        <v>7.2712066408730522E-3</v>
      </c>
      <c r="S194" s="9"/>
      <c r="T194" s="9">
        <f t="shared" si="76"/>
        <v>0</v>
      </c>
      <c r="U194" s="9">
        <f t="shared" si="75"/>
        <v>1.7066730438677665E-11</v>
      </c>
      <c r="V194" s="9">
        <f t="shared" si="77"/>
        <v>0</v>
      </c>
      <c r="W194" s="9"/>
      <c r="X194" s="9">
        <f t="shared" si="78"/>
        <v>1458.4939295564602</v>
      </c>
      <c r="Y194" s="9">
        <f t="shared" si="80"/>
        <v>8.5844989624272174E-10</v>
      </c>
      <c r="Z194" s="9">
        <f t="shared" si="81"/>
        <v>0</v>
      </c>
      <c r="AA194" s="9"/>
      <c r="AB194" s="9">
        <f t="shared" si="79"/>
        <v>216.80315169082527</v>
      </c>
      <c r="AC194" s="9">
        <f t="shared" si="82"/>
        <v>40.540540540534558</v>
      </c>
      <c r="AD194" s="9">
        <f t="shared" si="83"/>
        <v>6.8675675675675647</v>
      </c>
      <c r="AE194" s="9">
        <f t="shared" si="84"/>
        <v>5.9031877213686705</v>
      </c>
      <c r="AF194" s="2"/>
      <c r="AG194" s="2"/>
      <c r="AH194" s="2"/>
      <c r="AI194" s="2"/>
      <c r="AM194" s="1"/>
      <c r="AN194" s="1"/>
      <c r="AO194" s="1"/>
    </row>
    <row r="195" spans="1:41">
      <c r="A195" s="2">
        <v>0.75</v>
      </c>
      <c r="B195" s="8">
        <f t="shared" si="67"/>
        <v>0.25</v>
      </c>
      <c r="C195" s="8">
        <f t="shared" si="68"/>
        <v>0.736295581156863</v>
      </c>
      <c r="D195" s="8">
        <f t="shared" si="69"/>
        <v>6.4437689969605305E-3</v>
      </c>
      <c r="E195" s="8">
        <f t="shared" si="70"/>
        <v>0</v>
      </c>
      <c r="F195" s="8">
        <f t="shared" si="71"/>
        <v>0</v>
      </c>
      <c r="G195" s="2"/>
      <c r="H195" s="9">
        <f t="shared" si="72"/>
        <v>0.99132431990357583</v>
      </c>
      <c r="I195" s="9">
        <f t="shared" si="64"/>
        <v>8.6756800964241446E-3</v>
      </c>
      <c r="J195" s="9">
        <f t="shared" si="64"/>
        <v>0</v>
      </c>
      <c r="K195" s="9">
        <f t="shared" si="64"/>
        <v>0</v>
      </c>
      <c r="L195" s="13">
        <f t="shared" si="73"/>
        <v>0</v>
      </c>
      <c r="M195" s="9"/>
      <c r="N195" s="8">
        <f t="shared" si="74"/>
        <v>1458.4939295564602</v>
      </c>
      <c r="O195" s="9">
        <v>850</v>
      </c>
      <c r="P195" s="9"/>
      <c r="Q195" s="9">
        <f t="shared" si="65"/>
        <v>4.6834294510158296E-2</v>
      </c>
      <c r="R195" s="9">
        <f t="shared" si="66"/>
        <v>7.173513601928483E-3</v>
      </c>
      <c r="S195" s="9"/>
      <c r="T195" s="9">
        <f t="shared" si="76"/>
        <v>0</v>
      </c>
      <c r="U195" s="9">
        <f t="shared" si="75"/>
        <v>5.6181450894769098E-12</v>
      </c>
      <c r="V195" s="9">
        <f t="shared" si="77"/>
        <v>0</v>
      </c>
      <c r="W195" s="9"/>
      <c r="X195" s="9">
        <f t="shared" si="78"/>
        <v>1458.4939295564602</v>
      </c>
      <c r="Y195" s="9">
        <f t="shared" si="80"/>
        <v>3.0328136416869625E-10</v>
      </c>
      <c r="Z195" s="9">
        <f t="shared" si="81"/>
        <v>0</v>
      </c>
      <c r="AA195" s="9"/>
      <c r="AB195" s="9">
        <f t="shared" si="79"/>
        <v>213.91244300161426</v>
      </c>
      <c r="AC195" s="9">
        <f t="shared" si="82"/>
        <v>39.999999999998145</v>
      </c>
      <c r="AD195" s="9">
        <f t="shared" si="83"/>
        <v>6.7759999999999971</v>
      </c>
      <c r="AE195" s="9">
        <f t="shared" si="84"/>
        <v>5.9031877213692683</v>
      </c>
      <c r="AF195" s="2"/>
      <c r="AG195" s="2"/>
      <c r="AH195" s="2"/>
      <c r="AI195" s="2"/>
      <c r="AM195" s="1"/>
      <c r="AN195" s="1"/>
      <c r="AO195" s="1"/>
    </row>
    <row r="196" spans="1:41">
      <c r="A196" s="2">
        <v>0.76</v>
      </c>
      <c r="B196" s="8">
        <f t="shared" si="67"/>
        <v>0.24</v>
      </c>
      <c r="C196" s="8">
        <f t="shared" si="68"/>
        <v>0.73851285557228774</v>
      </c>
      <c r="D196" s="8">
        <f t="shared" si="69"/>
        <v>2.7963525835866809E-3</v>
      </c>
      <c r="E196" s="8">
        <f t="shared" si="70"/>
        <v>0</v>
      </c>
      <c r="F196" s="8">
        <f t="shared" si="71"/>
        <v>0</v>
      </c>
      <c r="G196" s="2"/>
      <c r="H196" s="9">
        <f t="shared" si="72"/>
        <v>0.99622781890091039</v>
      </c>
      <c r="I196" s="9">
        <f t="shared" si="64"/>
        <v>3.7721810990896183E-3</v>
      </c>
      <c r="J196" s="9">
        <f t="shared" si="64"/>
        <v>0</v>
      </c>
      <c r="K196" s="9">
        <f t="shared" si="64"/>
        <v>0</v>
      </c>
      <c r="L196" s="13">
        <f t="shared" si="73"/>
        <v>0</v>
      </c>
      <c r="M196" s="9"/>
      <c r="N196" s="8">
        <f t="shared" si="74"/>
        <v>1458.4939295564602</v>
      </c>
      <c r="O196" s="9">
        <v>850</v>
      </c>
      <c r="P196" s="9"/>
      <c r="Q196" s="9">
        <f t="shared" si="65"/>
        <v>4.6927951341007391E-2</v>
      </c>
      <c r="R196" s="9">
        <f t="shared" si="66"/>
        <v>7.0754436219817932E-3</v>
      </c>
      <c r="S196" s="9"/>
      <c r="T196" s="9">
        <f t="shared" si="76"/>
        <v>0</v>
      </c>
      <c r="U196" s="9">
        <f t="shared" si="75"/>
        <v>1.6992064037711735E-12</v>
      </c>
      <c r="V196" s="9">
        <f t="shared" si="77"/>
        <v>0</v>
      </c>
      <c r="W196" s="9"/>
      <c r="X196" s="9">
        <f t="shared" si="78"/>
        <v>1458.4939295564602</v>
      </c>
      <c r="Y196" s="9">
        <f t="shared" si="80"/>
        <v>9.9672673546414499E-11</v>
      </c>
      <c r="Z196" s="9">
        <f t="shared" si="81"/>
        <v>0</v>
      </c>
      <c r="AA196" s="9"/>
      <c r="AB196" s="9">
        <f t="shared" si="79"/>
        <v>211.09780559369827</v>
      </c>
      <c r="AC196" s="9">
        <f t="shared" si="82"/>
        <v>39.473684210525796</v>
      </c>
      <c r="AD196" s="9">
        <f t="shared" si="83"/>
        <v>6.686842105263155</v>
      </c>
      <c r="AE196" s="9">
        <f t="shared" si="84"/>
        <v>5.9031877213694646</v>
      </c>
      <c r="AF196" s="2"/>
      <c r="AG196" s="2"/>
      <c r="AH196" s="2"/>
      <c r="AI196" s="2"/>
      <c r="AM196" s="1"/>
      <c r="AN196" s="1"/>
      <c r="AO196" s="1"/>
    </row>
    <row r="197" spans="1:41">
      <c r="A197" s="2">
        <v>0.77</v>
      </c>
      <c r="B197" s="8">
        <f t="shared" si="67"/>
        <v>0.22999999999999998</v>
      </c>
      <c r="C197" s="8">
        <f t="shared" si="68"/>
        <v>0.74073012998771259</v>
      </c>
      <c r="D197" s="8">
        <f t="shared" si="69"/>
        <v>0</v>
      </c>
      <c r="E197" s="8">
        <f t="shared" si="70"/>
        <v>0</v>
      </c>
      <c r="F197" s="8">
        <f t="shared" si="71"/>
        <v>0</v>
      </c>
      <c r="G197" s="2"/>
      <c r="H197" s="9">
        <f t="shared" si="72"/>
        <v>1</v>
      </c>
      <c r="I197" s="9">
        <f t="shared" si="64"/>
        <v>0</v>
      </c>
      <c r="J197" s="9">
        <f t="shared" si="64"/>
        <v>0</v>
      </c>
      <c r="K197" s="9">
        <f t="shared" si="64"/>
        <v>0</v>
      </c>
      <c r="L197" s="13">
        <f t="shared" si="73"/>
        <v>0</v>
      </c>
      <c r="M197" s="9"/>
      <c r="N197" s="8">
        <f t="shared" si="74"/>
        <v>1458.4939295564602</v>
      </c>
      <c r="O197" s="9">
        <v>850</v>
      </c>
      <c r="P197" s="9"/>
      <c r="Q197" s="9">
        <f t="shared" si="65"/>
        <v>4.7E-2</v>
      </c>
      <c r="R197" s="9">
        <f t="shared" si="66"/>
        <v>7.0000000000000001E-3</v>
      </c>
      <c r="S197" s="9"/>
      <c r="T197" s="9">
        <f t="shared" si="76"/>
        <v>0</v>
      </c>
      <c r="U197" s="9">
        <f t="shared" si="75"/>
        <v>4.6454301490978723E-13</v>
      </c>
      <c r="V197" s="9">
        <f t="shared" si="77"/>
        <v>0</v>
      </c>
      <c r="W197" s="9"/>
      <c r="X197" s="9">
        <f t="shared" si="78"/>
        <v>1458.4939295564602</v>
      </c>
      <c r="Y197" s="9">
        <f t="shared" si="80"/>
        <v>3.0096464347583031E-11</v>
      </c>
      <c r="Z197" s="9">
        <f t="shared" si="81"/>
        <v>0</v>
      </c>
      <c r="AA197" s="9"/>
      <c r="AB197" s="9">
        <f t="shared" si="79"/>
        <v>208.35627565092298</v>
      </c>
      <c r="AC197" s="9">
        <f t="shared" si="82"/>
        <v>38.961038961038838</v>
      </c>
      <c r="AD197" s="9">
        <f t="shared" si="83"/>
        <v>6.599999999999997</v>
      </c>
      <c r="AE197" s="9">
        <f t="shared" si="84"/>
        <v>5.9031877213695232</v>
      </c>
      <c r="AF197" s="2"/>
      <c r="AG197" s="2"/>
      <c r="AH197" s="2"/>
      <c r="AI197" s="2"/>
      <c r="AM197" s="1"/>
      <c r="AN197" s="1"/>
      <c r="AO197" s="1"/>
    </row>
    <row r="198" spans="1:41">
      <c r="A198" s="2">
        <v>0.78</v>
      </c>
      <c r="B198" s="8">
        <f t="shared" si="67"/>
        <v>0.21999999999999997</v>
      </c>
      <c r="C198" s="8">
        <f t="shared" si="68"/>
        <v>0.74294740440313745</v>
      </c>
      <c r="D198" s="8">
        <f t="shared" si="69"/>
        <v>0</v>
      </c>
      <c r="E198" s="8">
        <f t="shared" si="70"/>
        <v>0</v>
      </c>
      <c r="F198" s="8">
        <f t="shared" si="71"/>
        <v>0</v>
      </c>
      <c r="G198" s="2"/>
      <c r="H198" s="9">
        <f t="shared" si="72"/>
        <v>1</v>
      </c>
      <c r="I198" s="9">
        <f t="shared" si="64"/>
        <v>0</v>
      </c>
      <c r="J198" s="9">
        <f t="shared" si="64"/>
        <v>0</v>
      </c>
      <c r="K198" s="9">
        <f t="shared" si="64"/>
        <v>0</v>
      </c>
      <c r="L198" s="13">
        <f t="shared" si="73"/>
        <v>0</v>
      </c>
      <c r="M198" s="9"/>
      <c r="N198" s="8">
        <f t="shared" si="74"/>
        <v>1458.4939295564602</v>
      </c>
      <c r="O198" s="9">
        <v>850</v>
      </c>
      <c r="P198" s="9"/>
      <c r="Q198" s="9">
        <f t="shared" si="65"/>
        <v>4.7E-2</v>
      </c>
      <c r="R198" s="9">
        <f t="shared" si="66"/>
        <v>7.0000000000000001E-3</v>
      </c>
      <c r="S198" s="9"/>
      <c r="T198" s="9">
        <f t="shared" si="76"/>
        <v>0</v>
      </c>
      <c r="U198" s="9">
        <f t="shared" si="75"/>
        <v>1.1212965573047991E-13</v>
      </c>
      <c r="V198" s="9">
        <f t="shared" si="77"/>
        <v>0</v>
      </c>
      <c r="W198" s="9"/>
      <c r="X198" s="9">
        <f t="shared" si="78"/>
        <v>1458.4939295564602</v>
      </c>
      <c r="Y198" s="9">
        <f t="shared" si="80"/>
        <v>8.2176369168545396E-12</v>
      </c>
      <c r="Z198" s="9">
        <f t="shared" si="81"/>
        <v>0</v>
      </c>
      <c r="AA198" s="9"/>
      <c r="AB198" s="9">
        <f t="shared" si="79"/>
        <v>205.685041347706</v>
      </c>
      <c r="AC198" s="9">
        <f t="shared" si="82"/>
        <v>38.461538461538446</v>
      </c>
      <c r="AD198" s="9">
        <f t="shared" si="83"/>
        <v>6.5153846153846127</v>
      </c>
      <c r="AE198" s="9">
        <f t="shared" si="84"/>
        <v>5.9031877213695392</v>
      </c>
      <c r="AF198" s="2"/>
      <c r="AG198" s="2"/>
      <c r="AH198" s="2"/>
      <c r="AI198" s="2"/>
      <c r="AM198" s="1"/>
      <c r="AN198" s="1"/>
      <c r="AO198" s="1"/>
    </row>
    <row r="199" spans="1:41">
      <c r="A199" s="2">
        <v>0.79</v>
      </c>
      <c r="B199" s="8">
        <f t="shared" si="67"/>
        <v>0.20999999999999996</v>
      </c>
      <c r="C199" s="8">
        <f t="shared" si="68"/>
        <v>0.7451646788185623</v>
      </c>
      <c r="D199" s="8">
        <f t="shared" si="69"/>
        <v>0</v>
      </c>
      <c r="E199" s="8">
        <f t="shared" si="70"/>
        <v>0</v>
      </c>
      <c r="F199" s="8">
        <f t="shared" si="71"/>
        <v>0</v>
      </c>
      <c r="G199" s="2"/>
      <c r="H199" s="9">
        <f t="shared" si="72"/>
        <v>1</v>
      </c>
      <c r="I199" s="9">
        <f t="shared" si="64"/>
        <v>0</v>
      </c>
      <c r="J199" s="9">
        <f t="shared" si="64"/>
        <v>0</v>
      </c>
      <c r="K199" s="9">
        <f t="shared" si="64"/>
        <v>0</v>
      </c>
      <c r="L199" s="13">
        <f t="shared" si="73"/>
        <v>0</v>
      </c>
      <c r="M199" s="9"/>
      <c r="N199" s="8">
        <f t="shared" si="74"/>
        <v>1458.4939295564602</v>
      </c>
      <c r="O199" s="9">
        <v>850</v>
      </c>
      <c r="P199" s="9"/>
      <c r="Q199" s="9">
        <f t="shared" si="65"/>
        <v>4.7E-2</v>
      </c>
      <c r="R199" s="9">
        <f t="shared" si="66"/>
        <v>7.0000000000000001E-3</v>
      </c>
      <c r="S199" s="9"/>
      <c r="T199" s="9">
        <f t="shared" si="76"/>
        <v>0</v>
      </c>
      <c r="U199" s="9">
        <f t="shared" si="75"/>
        <v>2.3014759895958027E-14</v>
      </c>
      <c r="V199" s="9">
        <f t="shared" si="77"/>
        <v>0</v>
      </c>
      <c r="W199" s="9"/>
      <c r="X199" s="9">
        <f t="shared" si="78"/>
        <v>1458.4939295564602</v>
      </c>
      <c r="Y199" s="9">
        <f t="shared" si="80"/>
        <v>1.9835424682554375E-12</v>
      </c>
      <c r="Z199" s="9">
        <f t="shared" si="81"/>
        <v>0</v>
      </c>
      <c r="AA199" s="9"/>
      <c r="AB199" s="9">
        <f t="shared" si="79"/>
        <v>203.08143322938062</v>
      </c>
      <c r="AC199" s="9">
        <f t="shared" si="82"/>
        <v>37.974683544303808</v>
      </c>
      <c r="AD199" s="9">
        <f t="shared" si="83"/>
        <v>6.4329113924050603</v>
      </c>
      <c r="AE199" s="9">
        <f t="shared" si="84"/>
        <v>5.9031877213695436</v>
      </c>
      <c r="AF199" s="2"/>
      <c r="AG199" s="2"/>
      <c r="AH199" s="2"/>
      <c r="AI199" s="2"/>
      <c r="AM199" s="1"/>
      <c r="AN199" s="1"/>
      <c r="AO199" s="1"/>
    </row>
    <row r="200" spans="1:41">
      <c r="A200" s="2">
        <v>0.8</v>
      </c>
      <c r="B200" s="8">
        <f t="shared" si="67"/>
        <v>0.19999999999999996</v>
      </c>
      <c r="C200" s="8">
        <f t="shared" si="68"/>
        <v>0.74738195323398715</v>
      </c>
      <c r="D200" s="8">
        <f t="shared" si="69"/>
        <v>0</v>
      </c>
      <c r="E200" s="8">
        <f t="shared" si="70"/>
        <v>0</v>
      </c>
      <c r="F200" s="8">
        <f t="shared" si="71"/>
        <v>0</v>
      </c>
      <c r="G200" s="2"/>
      <c r="H200" s="9">
        <f t="shared" si="72"/>
        <v>1</v>
      </c>
      <c r="I200" s="9">
        <f t="shared" ref="I200:K219" si="85">D200/SUM($C200:$F200)*(1-$L200)</f>
        <v>0</v>
      </c>
      <c r="J200" s="9">
        <f t="shared" si="85"/>
        <v>0</v>
      </c>
      <c r="K200" s="9">
        <f t="shared" si="85"/>
        <v>0</v>
      </c>
      <c r="L200" s="13">
        <f t="shared" si="73"/>
        <v>0</v>
      </c>
      <c r="M200" s="9"/>
      <c r="N200" s="8">
        <f t="shared" si="74"/>
        <v>1458.4939295564602</v>
      </c>
      <c r="O200" s="9">
        <v>850</v>
      </c>
      <c r="P200" s="9"/>
      <c r="Q200" s="9">
        <f t="shared" si="65"/>
        <v>4.7E-2</v>
      </c>
      <c r="R200" s="9">
        <f t="shared" si="66"/>
        <v>7.0000000000000001E-3</v>
      </c>
      <c r="S200" s="9"/>
      <c r="T200" s="9">
        <f t="shared" si="76"/>
        <v>0</v>
      </c>
      <c r="U200" s="9">
        <f t="shared" si="75"/>
        <v>3.809262355678935E-15</v>
      </c>
      <c r="V200" s="9">
        <f t="shared" si="77"/>
        <v>0</v>
      </c>
      <c r="W200" s="9"/>
      <c r="X200" s="9">
        <f t="shared" si="78"/>
        <v>1458.4939295564602</v>
      </c>
      <c r="Y200" s="9">
        <f t="shared" si="80"/>
        <v>4.0712471070153944E-13</v>
      </c>
      <c r="Z200" s="9">
        <f t="shared" si="81"/>
        <v>0</v>
      </c>
      <c r="AA200" s="9"/>
      <c r="AB200" s="9">
        <f t="shared" si="79"/>
        <v>200.54291531401336</v>
      </c>
      <c r="AC200" s="9">
        <f t="shared" si="82"/>
        <v>37.500000000000014</v>
      </c>
      <c r="AD200" s="9">
        <f t="shared" si="83"/>
        <v>6.3524999999999974</v>
      </c>
      <c r="AE200" s="9">
        <f t="shared" si="84"/>
        <v>5.9031877213695445</v>
      </c>
      <c r="AF200" s="2"/>
      <c r="AG200" s="2"/>
      <c r="AH200" s="2"/>
      <c r="AI200" s="2"/>
      <c r="AM200" s="1"/>
      <c r="AN200" s="1"/>
      <c r="AO200" s="1"/>
    </row>
    <row r="201" spans="1:41">
      <c r="A201" s="2">
        <v>0.81</v>
      </c>
      <c r="B201" s="8">
        <f t="shared" si="67"/>
        <v>0.18999999999999995</v>
      </c>
      <c r="C201" s="8">
        <f t="shared" si="68"/>
        <v>0.749599227649412</v>
      </c>
      <c r="D201" s="8">
        <f t="shared" si="69"/>
        <v>0</v>
      </c>
      <c r="E201" s="8">
        <f t="shared" si="70"/>
        <v>0</v>
      </c>
      <c r="F201" s="8">
        <f t="shared" si="71"/>
        <v>0</v>
      </c>
      <c r="G201" s="2"/>
      <c r="H201" s="9">
        <f t="shared" si="72"/>
        <v>1</v>
      </c>
      <c r="I201" s="9">
        <f t="shared" si="85"/>
        <v>0</v>
      </c>
      <c r="J201" s="9">
        <f t="shared" si="85"/>
        <v>0</v>
      </c>
      <c r="K201" s="9">
        <f t="shared" si="85"/>
        <v>0</v>
      </c>
      <c r="L201" s="13">
        <f t="shared" si="73"/>
        <v>0</v>
      </c>
      <c r="M201" s="9"/>
      <c r="N201" s="8">
        <f t="shared" si="74"/>
        <v>1458.4939295564602</v>
      </c>
      <c r="O201" s="9">
        <v>850</v>
      </c>
      <c r="P201" s="9"/>
      <c r="Q201" s="9">
        <f t="shared" si="65"/>
        <v>4.7E-2</v>
      </c>
      <c r="R201" s="9">
        <f t="shared" si="66"/>
        <v>7.0000000000000001E-3</v>
      </c>
      <c r="S201" s="9"/>
      <c r="T201" s="9">
        <f t="shared" si="76"/>
        <v>0</v>
      </c>
      <c r="U201" s="9">
        <f t="shared" si="75"/>
        <v>4.6318178857212798E-16</v>
      </c>
      <c r="V201" s="9">
        <f t="shared" si="77"/>
        <v>0</v>
      </c>
      <c r="W201" s="9"/>
      <c r="X201" s="9">
        <f t="shared" si="78"/>
        <v>1458.4939295564602</v>
      </c>
      <c r="Y201" s="9">
        <f t="shared" si="80"/>
        <v>6.7384793130708194E-14</v>
      </c>
      <c r="Z201" s="9">
        <f t="shared" si="81"/>
        <v>0</v>
      </c>
      <c r="AA201" s="9"/>
      <c r="AB201" s="9">
        <f t="shared" si="79"/>
        <v>198.06707685334652</v>
      </c>
      <c r="AC201" s="9">
        <f t="shared" si="82"/>
        <v>37.037037037037052</v>
      </c>
      <c r="AD201" s="9">
        <f t="shared" si="83"/>
        <v>6.274074074074071</v>
      </c>
      <c r="AE201" s="9">
        <f t="shared" si="84"/>
        <v>5.9031877213695445</v>
      </c>
      <c r="AF201" s="2"/>
      <c r="AG201" s="2"/>
      <c r="AH201" s="2"/>
      <c r="AI201" s="2"/>
      <c r="AM201" s="1"/>
      <c r="AN201" s="1"/>
      <c r="AO201" s="1"/>
    </row>
    <row r="202" spans="1:41">
      <c r="A202" s="2">
        <v>0.82</v>
      </c>
      <c r="B202" s="8">
        <f t="shared" si="67"/>
        <v>0.18000000000000005</v>
      </c>
      <c r="C202" s="8">
        <f t="shared" si="68"/>
        <v>0.75181650206483686</v>
      </c>
      <c r="D202" s="8">
        <f t="shared" si="69"/>
        <v>0</v>
      </c>
      <c r="E202" s="8">
        <f t="shared" si="70"/>
        <v>0</v>
      </c>
      <c r="F202" s="8">
        <f t="shared" si="71"/>
        <v>0</v>
      </c>
      <c r="G202" s="2"/>
      <c r="H202" s="9">
        <f t="shared" si="72"/>
        <v>1</v>
      </c>
      <c r="I202" s="9">
        <f t="shared" si="85"/>
        <v>0</v>
      </c>
      <c r="J202" s="9">
        <f t="shared" si="85"/>
        <v>0</v>
      </c>
      <c r="K202" s="9">
        <f t="shared" si="85"/>
        <v>0</v>
      </c>
      <c r="L202" s="13">
        <f t="shared" si="73"/>
        <v>0</v>
      </c>
      <c r="M202" s="9"/>
      <c r="N202" s="8">
        <f t="shared" si="74"/>
        <v>1458.4939295564602</v>
      </c>
      <c r="O202" s="9">
        <v>850</v>
      </c>
      <c r="P202" s="9"/>
      <c r="Q202" s="9">
        <f t="shared" si="65"/>
        <v>4.7E-2</v>
      </c>
      <c r="R202" s="9">
        <f t="shared" si="66"/>
        <v>7.0000000000000001E-3</v>
      </c>
      <c r="S202" s="9"/>
      <c r="T202" s="9">
        <f t="shared" si="76"/>
        <v>0</v>
      </c>
      <c r="U202" s="9">
        <f t="shared" si="75"/>
        <v>3.371648788208942E-17</v>
      </c>
      <c r="V202" s="9">
        <f t="shared" si="77"/>
        <v>0</v>
      </c>
      <c r="W202" s="9"/>
      <c r="X202" s="9">
        <f t="shared" si="78"/>
        <v>1458.4939295564602</v>
      </c>
      <c r="Y202" s="9">
        <f t="shared" si="80"/>
        <v>8.1935572009929024E-15</v>
      </c>
      <c r="Z202" s="9">
        <f t="shared" si="81"/>
        <v>0</v>
      </c>
      <c r="AA202" s="9"/>
      <c r="AB202" s="9">
        <f t="shared" si="79"/>
        <v>195.65162469659842</v>
      </c>
      <c r="AC202" s="9">
        <f t="shared" si="82"/>
        <v>36.585365853658558</v>
      </c>
      <c r="AD202" s="9">
        <f t="shared" si="83"/>
        <v>6.1975609756097541</v>
      </c>
      <c r="AE202" s="9">
        <f t="shared" si="84"/>
        <v>5.9031877213695454</v>
      </c>
      <c r="AF202" s="2"/>
      <c r="AG202" s="2"/>
      <c r="AH202" s="2"/>
      <c r="AI202" s="2"/>
      <c r="AM202" s="1"/>
      <c r="AN202" s="1"/>
      <c r="AO202" s="1"/>
    </row>
    <row r="203" spans="1:41">
      <c r="A203" s="2">
        <v>0.83</v>
      </c>
      <c r="B203" s="8">
        <f t="shared" si="67"/>
        <v>0.17000000000000004</v>
      </c>
      <c r="C203" s="8">
        <f t="shared" si="68"/>
        <v>0.7540337764802616</v>
      </c>
      <c r="D203" s="8">
        <f t="shared" si="69"/>
        <v>0</v>
      </c>
      <c r="E203" s="8">
        <f t="shared" si="70"/>
        <v>0</v>
      </c>
      <c r="F203" s="8">
        <f t="shared" si="71"/>
        <v>0</v>
      </c>
      <c r="G203" s="2"/>
      <c r="H203" s="9">
        <f t="shared" si="72"/>
        <v>1</v>
      </c>
      <c r="I203" s="9">
        <f t="shared" si="85"/>
        <v>0</v>
      </c>
      <c r="J203" s="9">
        <f t="shared" si="85"/>
        <v>0</v>
      </c>
      <c r="K203" s="9">
        <f t="shared" si="85"/>
        <v>0</v>
      </c>
      <c r="L203" s="13">
        <f t="shared" si="73"/>
        <v>0</v>
      </c>
      <c r="M203" s="9"/>
      <c r="N203" s="8">
        <f t="shared" si="74"/>
        <v>1458.4939295564602</v>
      </c>
      <c r="O203" s="9">
        <v>850</v>
      </c>
      <c r="P203" s="9"/>
      <c r="Q203" s="9">
        <f t="shared" si="65"/>
        <v>4.7E-2</v>
      </c>
      <c r="R203" s="9">
        <f t="shared" si="66"/>
        <v>7.0000000000000001E-3</v>
      </c>
      <c r="S203" s="9"/>
      <c r="T203" s="9">
        <f t="shared" si="76"/>
        <v>0</v>
      </c>
      <c r="U203" s="44">
        <f t="shared" si="75"/>
        <v>6.1538089869183011E-19</v>
      </c>
      <c r="V203" s="44">
        <f t="shared" si="77"/>
        <v>0</v>
      </c>
      <c r="W203" s="44"/>
      <c r="X203" s="44">
        <f t="shared" si="78"/>
        <v>1458.4939295564602</v>
      </c>
      <c r="Y203" s="44">
        <f t="shared" si="80"/>
        <v>5.9643530659984812E-16</v>
      </c>
      <c r="Z203" s="44">
        <f t="shared" si="81"/>
        <v>0</v>
      </c>
      <c r="AA203" s="9"/>
      <c r="AB203" s="9">
        <f t="shared" si="79"/>
        <v>193.29437620627795</v>
      </c>
      <c r="AC203" s="9">
        <f t="shared" si="82"/>
        <v>36.144578313253035</v>
      </c>
      <c r="AD203" s="9">
        <f t="shared" si="83"/>
        <v>6.122891566265058</v>
      </c>
      <c r="AE203" s="9">
        <f t="shared" si="84"/>
        <v>5.9031877213695454</v>
      </c>
      <c r="AF203" s="2"/>
      <c r="AG203" s="2"/>
      <c r="AH203" s="2"/>
      <c r="AI203" s="2"/>
      <c r="AM203" s="1"/>
      <c r="AN203" s="1"/>
      <c r="AO203" s="1"/>
    </row>
    <row r="204" spans="1:41">
      <c r="A204" s="2">
        <v>0.84</v>
      </c>
      <c r="B204" s="8">
        <f t="shared" si="67"/>
        <v>0.16000000000000003</v>
      </c>
      <c r="C204" s="8">
        <f t="shared" si="68"/>
        <v>0.75625105089568656</v>
      </c>
      <c r="D204" s="8">
        <f t="shared" si="69"/>
        <v>0</v>
      </c>
      <c r="E204" s="8">
        <f t="shared" si="70"/>
        <v>0</v>
      </c>
      <c r="F204" s="8">
        <f t="shared" si="71"/>
        <v>0</v>
      </c>
      <c r="G204" s="2"/>
      <c r="H204" s="9">
        <f t="shared" si="72"/>
        <v>1</v>
      </c>
      <c r="I204" s="9">
        <f t="shared" si="85"/>
        <v>0</v>
      </c>
      <c r="J204" s="9">
        <f t="shared" si="85"/>
        <v>0</v>
      </c>
      <c r="K204" s="9">
        <f t="shared" si="85"/>
        <v>0</v>
      </c>
      <c r="L204" s="13">
        <f t="shared" si="73"/>
        <v>0</v>
      </c>
      <c r="M204" s="9"/>
      <c r="N204" s="8">
        <f t="shared" si="74"/>
        <v>1458.4939295564602</v>
      </c>
      <c r="O204" s="9">
        <v>850</v>
      </c>
      <c r="P204" s="9"/>
      <c r="Q204" s="9">
        <f t="shared" si="65"/>
        <v>4.7E-2</v>
      </c>
      <c r="R204" s="9">
        <f t="shared" si="66"/>
        <v>7.0000000000000001E-3</v>
      </c>
      <c r="S204" s="9"/>
      <c r="T204" s="9">
        <f t="shared" si="76"/>
        <v>0</v>
      </c>
      <c r="U204" s="44">
        <f t="shared" si="75"/>
        <v>-2.6527619449843774E-20</v>
      </c>
      <c r="V204" s="44">
        <f t="shared" si="77"/>
        <v>0</v>
      </c>
      <c r="W204" s="44"/>
      <c r="X204" s="44">
        <f t="shared" si="78"/>
        <v>1458.4939295564602</v>
      </c>
      <c r="Y204" s="44">
        <f t="shared" si="80"/>
        <v>1.0885917188958605E-17</v>
      </c>
      <c r="Z204" s="44">
        <f t="shared" si="81"/>
        <v>0</v>
      </c>
      <c r="AA204" s="9"/>
      <c r="AB204" s="9">
        <f t="shared" si="79"/>
        <v>190.99325268001274</v>
      </c>
      <c r="AC204" s="9">
        <f t="shared" si="82"/>
        <v>35.714285714285737</v>
      </c>
      <c r="AD204" s="9">
        <f t="shared" si="83"/>
        <v>6.049999999999998</v>
      </c>
      <c r="AE204" s="9">
        <f t="shared" si="84"/>
        <v>5.9031877213695454</v>
      </c>
      <c r="AF204" s="2"/>
      <c r="AG204" s="2"/>
      <c r="AH204" s="2"/>
      <c r="AI204" s="2"/>
      <c r="AM204" s="1"/>
      <c r="AN204" s="1"/>
      <c r="AO204" s="1"/>
    </row>
    <row r="205" spans="1:41">
      <c r="A205" s="2">
        <v>0.85</v>
      </c>
      <c r="B205" s="8">
        <f t="shared" si="67"/>
        <v>0.15000000000000002</v>
      </c>
      <c r="C205" s="8">
        <f t="shared" si="68"/>
        <v>0.7584683253111113</v>
      </c>
      <c r="D205" s="8">
        <f t="shared" si="69"/>
        <v>0</v>
      </c>
      <c r="E205" s="8">
        <f t="shared" si="70"/>
        <v>0</v>
      </c>
      <c r="F205" s="8">
        <f t="shared" si="71"/>
        <v>0</v>
      </c>
      <c r="G205" s="2"/>
      <c r="H205" s="9">
        <f t="shared" si="72"/>
        <v>1</v>
      </c>
      <c r="I205" s="9">
        <f t="shared" si="85"/>
        <v>0</v>
      </c>
      <c r="J205" s="9">
        <f t="shared" si="85"/>
        <v>0</v>
      </c>
      <c r="K205" s="9">
        <f t="shared" si="85"/>
        <v>0</v>
      </c>
      <c r="L205" s="13">
        <f t="shared" si="73"/>
        <v>0</v>
      </c>
      <c r="M205" s="9"/>
      <c r="N205" s="8">
        <f t="shared" si="74"/>
        <v>1458.4939295564602</v>
      </c>
      <c r="O205" s="9">
        <v>850</v>
      </c>
      <c r="P205" s="9"/>
      <c r="Q205" s="9">
        <f t="shared" si="65"/>
        <v>4.7E-2</v>
      </c>
      <c r="R205" s="9">
        <f t="shared" si="66"/>
        <v>7.0000000000000001E-3</v>
      </c>
      <c r="S205" s="9"/>
      <c r="T205" s="9">
        <f t="shared" si="76"/>
        <v>0</v>
      </c>
      <c r="U205" s="44">
        <f t="shared" si="75"/>
        <v>2.9882872927048647E-21</v>
      </c>
      <c r="V205" s="44">
        <f t="shared" si="77"/>
        <v>0</v>
      </c>
      <c r="W205" s="44"/>
      <c r="X205" s="44">
        <f t="shared" si="78"/>
        <v>1458.4939295564602</v>
      </c>
      <c r="Y205" s="44">
        <f t="shared" si="80"/>
        <v>-4.6926622058807302E-19</v>
      </c>
      <c r="Z205" s="44">
        <f t="shared" si="81"/>
        <v>0</v>
      </c>
      <c r="AA205" s="9"/>
      <c r="AB205" s="9">
        <f t="shared" si="79"/>
        <v>188.74627323671845</v>
      </c>
      <c r="AC205" s="9">
        <f t="shared" si="82"/>
        <v>35.294117647058847</v>
      </c>
      <c r="AD205" s="9">
        <f t="shared" si="83"/>
        <v>5.9788235294117626</v>
      </c>
      <c r="AE205" s="9">
        <f t="shared" si="84"/>
        <v>5.9031877213695454</v>
      </c>
      <c r="AF205" s="2"/>
      <c r="AG205" s="2"/>
      <c r="AH205" s="2"/>
      <c r="AI205" s="2"/>
      <c r="AM205" s="1"/>
      <c r="AN205" s="1"/>
      <c r="AO205" s="1"/>
    </row>
    <row r="206" spans="1:41">
      <c r="A206" s="2">
        <v>0.86</v>
      </c>
      <c r="B206" s="8">
        <f t="shared" si="67"/>
        <v>0.14000000000000001</v>
      </c>
      <c r="C206" s="8">
        <f t="shared" si="68"/>
        <v>0.76068559972653615</v>
      </c>
      <c r="D206" s="8">
        <f t="shared" si="69"/>
        <v>0</v>
      </c>
      <c r="E206" s="8">
        <f t="shared" si="70"/>
        <v>0</v>
      </c>
      <c r="F206" s="8">
        <f t="shared" si="71"/>
        <v>0</v>
      </c>
      <c r="G206" s="2"/>
      <c r="H206" s="9">
        <f t="shared" si="72"/>
        <v>1</v>
      </c>
      <c r="I206" s="9">
        <f t="shared" si="85"/>
        <v>0</v>
      </c>
      <c r="J206" s="9">
        <f t="shared" si="85"/>
        <v>0</v>
      </c>
      <c r="K206" s="9">
        <f t="shared" si="85"/>
        <v>0</v>
      </c>
      <c r="L206" s="13">
        <f t="shared" si="73"/>
        <v>0</v>
      </c>
      <c r="M206" s="9"/>
      <c r="N206" s="8">
        <f t="shared" si="74"/>
        <v>1458.4939295564602</v>
      </c>
      <c r="O206" s="9">
        <v>850</v>
      </c>
      <c r="P206" s="9"/>
      <c r="Q206" s="9">
        <f t="shared" si="65"/>
        <v>4.7E-2</v>
      </c>
      <c r="R206" s="9">
        <f t="shared" si="66"/>
        <v>7.0000000000000001E-3</v>
      </c>
      <c r="S206" s="9"/>
      <c r="T206" s="9">
        <f t="shared" si="76"/>
        <v>0</v>
      </c>
      <c r="U206" s="44">
        <f t="shared" si="75"/>
        <v>-5.7411877745795732E-22</v>
      </c>
      <c r="V206" s="44">
        <f t="shared" si="77"/>
        <v>0</v>
      </c>
      <c r="W206" s="44"/>
      <c r="X206" s="44">
        <f t="shared" si="78"/>
        <v>1458.4939295564602</v>
      </c>
      <c r="Y206" s="44">
        <f t="shared" si="80"/>
        <v>5.2861972274984328E-20</v>
      </c>
      <c r="Z206" s="44">
        <f t="shared" si="81"/>
        <v>0</v>
      </c>
      <c r="AA206" s="9"/>
      <c r="AB206" s="9">
        <f t="shared" si="79"/>
        <v>186.55154912931476</v>
      </c>
      <c r="AC206" s="9">
        <f t="shared" si="82"/>
        <v>34.883720930232577</v>
      </c>
      <c r="AD206" s="9">
        <f t="shared" si="83"/>
        <v>5.9093023255813932</v>
      </c>
      <c r="AE206" s="9">
        <f t="shared" si="84"/>
        <v>5.9031877213695445</v>
      </c>
      <c r="AF206" s="2"/>
      <c r="AG206" s="2"/>
      <c r="AH206" s="2"/>
      <c r="AI206" s="2"/>
      <c r="AM206" s="1"/>
      <c r="AN206" s="1"/>
      <c r="AO206" s="1"/>
    </row>
    <row r="207" spans="1:41">
      <c r="A207" s="2">
        <v>0.87</v>
      </c>
      <c r="B207" s="8">
        <f t="shared" si="67"/>
        <v>0.13</v>
      </c>
      <c r="C207" s="8">
        <f t="shared" si="68"/>
        <v>0.76290287414196101</v>
      </c>
      <c r="D207" s="8">
        <f t="shared" si="69"/>
        <v>0</v>
      </c>
      <c r="E207" s="8">
        <f t="shared" si="70"/>
        <v>0</v>
      </c>
      <c r="F207" s="8">
        <f t="shared" si="71"/>
        <v>0</v>
      </c>
      <c r="G207" s="2"/>
      <c r="H207" s="9">
        <f t="shared" si="72"/>
        <v>1</v>
      </c>
      <c r="I207" s="9">
        <f t="shared" si="85"/>
        <v>0</v>
      </c>
      <c r="J207" s="9">
        <f t="shared" si="85"/>
        <v>0</v>
      </c>
      <c r="K207" s="9">
        <f t="shared" si="85"/>
        <v>0</v>
      </c>
      <c r="L207" s="13">
        <f t="shared" si="73"/>
        <v>0</v>
      </c>
      <c r="M207" s="9"/>
      <c r="N207" s="8">
        <f t="shared" si="74"/>
        <v>1458.4939295564602</v>
      </c>
      <c r="O207" s="9">
        <v>850</v>
      </c>
      <c r="P207" s="9"/>
      <c r="Q207" s="9">
        <f t="shared" si="65"/>
        <v>4.7E-2</v>
      </c>
      <c r="R207" s="9">
        <f t="shared" si="66"/>
        <v>7.0000000000000001E-3</v>
      </c>
      <c r="S207" s="9"/>
      <c r="T207" s="9">
        <f t="shared" si="76"/>
        <v>0</v>
      </c>
      <c r="U207" s="44">
        <f t="shared" si="75"/>
        <v>1.6294914150713859E-22</v>
      </c>
      <c r="V207" s="44">
        <f t="shared" si="77"/>
        <v>0</v>
      </c>
      <c r="W207" s="44"/>
      <c r="X207" s="44">
        <f t="shared" si="78"/>
        <v>1458.4939295564602</v>
      </c>
      <c r="Y207" s="44">
        <f t="shared" si="80"/>
        <v>-1.0156001724004196E-20</v>
      </c>
      <c r="Z207" s="44">
        <f t="shared" si="81"/>
        <v>0</v>
      </c>
      <c r="AA207" s="9"/>
      <c r="AB207" s="9">
        <f t="shared" si="79"/>
        <v>184.40727844966747</v>
      </c>
      <c r="AC207" s="9">
        <f t="shared" si="82"/>
        <v>34.482758620689673</v>
      </c>
      <c r="AD207" s="9">
        <f t="shared" si="83"/>
        <v>5.8413793103448253</v>
      </c>
      <c r="AE207" s="9">
        <f t="shared" si="84"/>
        <v>5.9031877213695445</v>
      </c>
      <c r="AF207" s="2"/>
      <c r="AG207" s="2"/>
      <c r="AH207" s="2"/>
      <c r="AI207" s="2"/>
      <c r="AM207" s="1"/>
      <c r="AN207" s="1"/>
      <c r="AO207" s="1"/>
    </row>
    <row r="208" spans="1:41">
      <c r="A208" s="2">
        <v>0.88</v>
      </c>
      <c r="B208" s="8">
        <f t="shared" si="67"/>
        <v>0.12</v>
      </c>
      <c r="C208" s="8">
        <f t="shared" si="68"/>
        <v>0.76512014855738586</v>
      </c>
      <c r="D208" s="8">
        <f t="shared" si="69"/>
        <v>0</v>
      </c>
      <c r="E208" s="8">
        <f t="shared" si="70"/>
        <v>0</v>
      </c>
      <c r="F208" s="8">
        <f t="shared" si="71"/>
        <v>0</v>
      </c>
      <c r="G208" s="2"/>
      <c r="H208" s="9">
        <f t="shared" si="72"/>
        <v>1</v>
      </c>
      <c r="I208" s="9">
        <f t="shared" si="85"/>
        <v>0</v>
      </c>
      <c r="J208" s="9">
        <f t="shared" si="85"/>
        <v>0</v>
      </c>
      <c r="K208" s="9">
        <f t="shared" si="85"/>
        <v>0</v>
      </c>
      <c r="L208" s="13">
        <f t="shared" si="73"/>
        <v>0</v>
      </c>
      <c r="M208" s="9"/>
      <c r="N208" s="8">
        <f t="shared" si="74"/>
        <v>1458.4939295564602</v>
      </c>
      <c r="O208" s="9">
        <v>850</v>
      </c>
      <c r="P208" s="9"/>
      <c r="Q208" s="9">
        <f t="shared" si="65"/>
        <v>4.7E-2</v>
      </c>
      <c r="R208" s="9">
        <f t="shared" si="66"/>
        <v>7.0000000000000001E-3</v>
      </c>
      <c r="S208" s="9"/>
      <c r="T208" s="9">
        <f t="shared" si="76"/>
        <v>0</v>
      </c>
      <c r="U208" s="44">
        <f t="shared" si="75"/>
        <v>-6.3682184835423104E-23</v>
      </c>
      <c r="V208" s="44">
        <f t="shared" si="77"/>
        <v>0</v>
      </c>
      <c r="W208" s="44"/>
      <c r="X208" s="44">
        <f t="shared" si="78"/>
        <v>1458.4939295564602</v>
      </c>
      <c r="Y208" s="44">
        <f t="shared" si="80"/>
        <v>2.8825250576178764E-21</v>
      </c>
      <c r="Z208" s="44">
        <f t="shared" si="81"/>
        <v>0</v>
      </c>
      <c r="AA208" s="9"/>
      <c r="AB208" s="9">
        <f t="shared" si="79"/>
        <v>182.31174119455761</v>
      </c>
      <c r="AC208" s="9">
        <f t="shared" si="82"/>
        <v>34.090909090909108</v>
      </c>
      <c r="AD208" s="9">
        <f t="shared" si="83"/>
        <v>5.7749999999999977</v>
      </c>
      <c r="AE208" s="9">
        <f t="shared" si="84"/>
        <v>5.9031877213695445</v>
      </c>
      <c r="AF208" s="2"/>
      <c r="AG208" s="2"/>
      <c r="AH208" s="2"/>
      <c r="AI208" s="2"/>
      <c r="AM208" s="1"/>
      <c r="AN208" s="1"/>
      <c r="AO208" s="1"/>
    </row>
    <row r="209" spans="1:41">
      <c r="A209" s="2">
        <v>0.89</v>
      </c>
      <c r="B209" s="8">
        <f t="shared" si="67"/>
        <v>0.10999999999999999</v>
      </c>
      <c r="C209" s="8">
        <f t="shared" si="68"/>
        <v>0.76733742297281071</v>
      </c>
      <c r="D209" s="8">
        <f t="shared" si="69"/>
        <v>0</v>
      </c>
      <c r="E209" s="8">
        <f t="shared" si="70"/>
        <v>0</v>
      </c>
      <c r="F209" s="8">
        <f t="shared" si="71"/>
        <v>0</v>
      </c>
      <c r="G209" s="2"/>
      <c r="H209" s="9">
        <f t="shared" si="72"/>
        <v>1</v>
      </c>
      <c r="I209" s="9">
        <f t="shared" si="85"/>
        <v>0</v>
      </c>
      <c r="J209" s="9">
        <f t="shared" si="85"/>
        <v>0</v>
      </c>
      <c r="K209" s="9">
        <f t="shared" si="85"/>
        <v>0</v>
      </c>
      <c r="L209" s="13">
        <f t="shared" si="73"/>
        <v>0</v>
      </c>
      <c r="M209" s="9"/>
      <c r="N209" s="8">
        <f t="shared" si="74"/>
        <v>1458.4939295564602</v>
      </c>
      <c r="O209" s="9">
        <v>850</v>
      </c>
      <c r="P209" s="9"/>
      <c r="Q209" s="9">
        <f t="shared" si="65"/>
        <v>4.7E-2</v>
      </c>
      <c r="R209" s="9">
        <f t="shared" si="66"/>
        <v>7.0000000000000001E-3</v>
      </c>
      <c r="S209" s="9"/>
      <c r="T209" s="9">
        <f t="shared" si="76"/>
        <v>0</v>
      </c>
      <c r="U209" s="44">
        <f t="shared" si="75"/>
        <v>3.2939449576999397E-23</v>
      </c>
      <c r="V209" s="44">
        <f t="shared" si="77"/>
        <v>0</v>
      </c>
      <c r="W209" s="44"/>
      <c r="X209" s="44">
        <f t="shared" si="78"/>
        <v>1458.4939295564602</v>
      </c>
      <c r="Y209" s="44">
        <f t="shared" si="80"/>
        <v>-1.1265201633720695E-21</v>
      </c>
      <c r="Z209" s="44">
        <f t="shared" si="81"/>
        <v>0</v>
      </c>
      <c r="AA209" s="9"/>
      <c r="AB209" s="9">
        <f t="shared" si="79"/>
        <v>180.26329466428166</v>
      </c>
      <c r="AC209" s="9">
        <f t="shared" si="82"/>
        <v>33.707865168539342</v>
      </c>
      <c r="AD209" s="9">
        <f t="shared" si="83"/>
        <v>5.7101123595505596</v>
      </c>
      <c r="AE209" s="9">
        <f t="shared" si="84"/>
        <v>5.9031877213695445</v>
      </c>
      <c r="AF209" s="2"/>
      <c r="AG209" s="2"/>
      <c r="AH209" s="2"/>
      <c r="AI209" s="2"/>
      <c r="AM209" s="1"/>
      <c r="AN209" s="1"/>
      <c r="AO209" s="1"/>
    </row>
    <row r="210" spans="1:41">
      <c r="A210" s="2">
        <v>0.9</v>
      </c>
      <c r="B210" s="8">
        <f t="shared" si="67"/>
        <v>9.9999999999999978E-2</v>
      </c>
      <c r="C210" s="8">
        <f t="shared" si="68"/>
        <v>0.76955469738823556</v>
      </c>
      <c r="D210" s="8">
        <f t="shared" si="69"/>
        <v>0</v>
      </c>
      <c r="E210" s="8">
        <f t="shared" si="70"/>
        <v>0</v>
      </c>
      <c r="F210" s="8">
        <f t="shared" si="71"/>
        <v>0</v>
      </c>
      <c r="G210" s="2"/>
      <c r="H210" s="9">
        <f t="shared" si="72"/>
        <v>1</v>
      </c>
      <c r="I210" s="9">
        <f t="shared" si="85"/>
        <v>0</v>
      </c>
      <c r="J210" s="9">
        <f t="shared" si="85"/>
        <v>0</v>
      </c>
      <c r="K210" s="9">
        <f t="shared" si="85"/>
        <v>0</v>
      </c>
      <c r="L210" s="13">
        <f t="shared" si="73"/>
        <v>0</v>
      </c>
      <c r="M210" s="9"/>
      <c r="N210" s="8">
        <f t="shared" si="74"/>
        <v>1458.4939295564602</v>
      </c>
      <c r="O210" s="9">
        <v>850</v>
      </c>
      <c r="P210" s="9"/>
      <c r="Q210" s="9">
        <f t="shared" si="65"/>
        <v>4.7E-2</v>
      </c>
      <c r="R210" s="9">
        <f t="shared" si="66"/>
        <v>7.0000000000000001E-3</v>
      </c>
      <c r="S210" s="9"/>
      <c r="T210" s="9">
        <f t="shared" si="76"/>
        <v>0</v>
      </c>
      <c r="U210" s="44">
        <f t="shared" si="75"/>
        <v>-2.2035576944160432E-23</v>
      </c>
      <c r="V210" s="44">
        <f t="shared" si="77"/>
        <v>0</v>
      </c>
      <c r="W210" s="44"/>
      <c r="X210" s="44">
        <f t="shared" si="78"/>
        <v>1458.4939295564602</v>
      </c>
      <c r="Y210" s="44">
        <f t="shared" si="80"/>
        <v>5.8268971478859706E-22</v>
      </c>
      <c r="Z210" s="44">
        <f t="shared" si="81"/>
        <v>0</v>
      </c>
      <c r="AA210" s="9"/>
      <c r="AB210" s="9">
        <f t="shared" si="79"/>
        <v>178.26036916801186</v>
      </c>
      <c r="AC210" s="9">
        <f t="shared" si="82"/>
        <v>33.33333333333335</v>
      </c>
      <c r="AD210" s="9">
        <f t="shared" si="83"/>
        <v>5.6466666666666647</v>
      </c>
      <c r="AE210" s="9">
        <f t="shared" si="84"/>
        <v>5.9031877213695445</v>
      </c>
      <c r="AF210" s="2"/>
      <c r="AG210" s="2"/>
      <c r="AH210" s="2"/>
      <c r="AI210" s="2"/>
      <c r="AM210" s="1"/>
      <c r="AN210" s="1"/>
      <c r="AO210" s="1"/>
    </row>
    <row r="211" spans="1:41">
      <c r="A211" s="2">
        <v>0.91</v>
      </c>
      <c r="B211" s="8">
        <f t="shared" si="67"/>
        <v>8.9999999999999969E-2</v>
      </c>
      <c r="C211" s="8">
        <f t="shared" si="68"/>
        <v>0.77177197180366042</v>
      </c>
      <c r="D211" s="8">
        <f t="shared" si="69"/>
        <v>0</v>
      </c>
      <c r="E211" s="8">
        <f t="shared" si="70"/>
        <v>0</v>
      </c>
      <c r="F211" s="8">
        <f t="shared" si="71"/>
        <v>0</v>
      </c>
      <c r="G211" s="2"/>
      <c r="H211" s="9">
        <f t="shared" si="72"/>
        <v>1</v>
      </c>
      <c r="I211" s="9">
        <f t="shared" si="85"/>
        <v>0</v>
      </c>
      <c r="J211" s="9">
        <f t="shared" si="85"/>
        <v>0</v>
      </c>
      <c r="K211" s="9">
        <f t="shared" si="85"/>
        <v>0</v>
      </c>
      <c r="L211" s="13">
        <f t="shared" si="73"/>
        <v>0</v>
      </c>
      <c r="M211" s="9"/>
      <c r="N211" s="8">
        <f t="shared" si="74"/>
        <v>1458.4939295564602</v>
      </c>
      <c r="O211" s="9">
        <v>850</v>
      </c>
      <c r="P211" s="9"/>
      <c r="Q211" s="9">
        <f t="shared" si="65"/>
        <v>4.7E-2</v>
      </c>
      <c r="R211" s="9">
        <f t="shared" si="66"/>
        <v>7.0000000000000001E-3</v>
      </c>
      <c r="S211" s="9"/>
      <c r="T211" s="9">
        <f t="shared" si="76"/>
        <v>0</v>
      </c>
      <c r="U211" s="44">
        <f t="shared" si="75"/>
        <v>1.882749630997614E-23</v>
      </c>
      <c r="V211" s="44">
        <f t="shared" si="77"/>
        <v>0</v>
      </c>
      <c r="W211" s="44"/>
      <c r="X211" s="44">
        <f t="shared" si="78"/>
        <v>1458.4939295564602</v>
      </c>
      <c r="Y211" s="44">
        <f t="shared" si="80"/>
        <v>-3.8980323623138915E-22</v>
      </c>
      <c r="Z211" s="44">
        <f t="shared" si="81"/>
        <v>0</v>
      </c>
      <c r="AA211" s="9"/>
      <c r="AB211" s="9">
        <f t="shared" si="79"/>
        <v>176.30146401231943</v>
      </c>
      <c r="AC211" s="9">
        <f t="shared" si="82"/>
        <v>32.967032967032985</v>
      </c>
      <c r="AD211" s="9">
        <f t="shared" si="83"/>
        <v>5.5846153846153825</v>
      </c>
      <c r="AE211" s="9">
        <f t="shared" si="84"/>
        <v>5.9031877213695445</v>
      </c>
      <c r="AF211" s="2"/>
      <c r="AG211" s="2"/>
      <c r="AH211" s="2"/>
      <c r="AI211" s="2"/>
      <c r="AM211" s="1"/>
      <c r="AN211" s="1"/>
      <c r="AO211" s="1"/>
    </row>
    <row r="212" spans="1:41">
      <c r="A212" s="2">
        <v>0.92</v>
      </c>
      <c r="B212" s="8">
        <f t="shared" si="67"/>
        <v>7.999999999999996E-2</v>
      </c>
      <c r="C212" s="8">
        <f t="shared" si="68"/>
        <v>0.77398924621908527</v>
      </c>
      <c r="D212" s="8">
        <f t="shared" si="69"/>
        <v>0</v>
      </c>
      <c r="E212" s="8">
        <f t="shared" si="70"/>
        <v>0</v>
      </c>
      <c r="F212" s="8">
        <f t="shared" si="71"/>
        <v>0</v>
      </c>
      <c r="G212" s="2"/>
      <c r="H212" s="9">
        <f t="shared" si="72"/>
        <v>1</v>
      </c>
      <c r="I212" s="9">
        <f t="shared" si="85"/>
        <v>0</v>
      </c>
      <c r="J212" s="9">
        <f t="shared" si="85"/>
        <v>0</v>
      </c>
      <c r="K212" s="9">
        <f t="shared" si="85"/>
        <v>0</v>
      </c>
      <c r="L212" s="13">
        <f t="shared" si="73"/>
        <v>0</v>
      </c>
      <c r="M212" s="9"/>
      <c r="N212" s="8">
        <f t="shared" si="74"/>
        <v>1458.4939295564602</v>
      </c>
      <c r="O212" s="9">
        <v>850</v>
      </c>
      <c r="P212" s="9"/>
      <c r="Q212" s="9">
        <f t="shared" si="65"/>
        <v>4.7E-2</v>
      </c>
      <c r="R212" s="9">
        <f t="shared" si="66"/>
        <v>7.0000000000000001E-3</v>
      </c>
      <c r="S212" s="9"/>
      <c r="T212" s="9">
        <f t="shared" si="76"/>
        <v>0</v>
      </c>
      <c r="U212" s="44">
        <f t="shared" si="75"/>
        <v>-2.0450714249844333E-23</v>
      </c>
      <c r="V212" s="44">
        <f t="shared" si="77"/>
        <v>0</v>
      </c>
      <c r="W212" s="44"/>
      <c r="X212" s="44">
        <f t="shared" si="78"/>
        <v>1458.4939295564602</v>
      </c>
      <c r="Y212" s="44">
        <f t="shared" si="80"/>
        <v>3.3305318078853947E-22</v>
      </c>
      <c r="Z212" s="44">
        <f t="shared" si="81"/>
        <v>0</v>
      </c>
      <c r="AA212" s="9"/>
      <c r="AB212" s="9">
        <f t="shared" si="79"/>
        <v>174.38514375131595</v>
      </c>
      <c r="AC212" s="9">
        <f t="shared" si="82"/>
        <v>32.608695652173928</v>
      </c>
      <c r="AD212" s="9">
        <f t="shared" si="83"/>
        <v>5.5239130434782586</v>
      </c>
      <c r="AE212" s="9">
        <f t="shared" si="84"/>
        <v>5.9031877213695445</v>
      </c>
      <c r="AF212" s="2"/>
      <c r="AG212" s="2"/>
      <c r="AH212" s="2"/>
      <c r="AI212" s="2"/>
      <c r="AM212" s="1"/>
      <c r="AN212" s="1"/>
      <c r="AO212" s="1"/>
    </row>
    <row r="213" spans="1:41">
      <c r="A213" s="2">
        <v>0.93</v>
      </c>
      <c r="B213" s="8">
        <f t="shared" si="67"/>
        <v>6.9999999999999951E-2</v>
      </c>
      <c r="C213" s="8">
        <f t="shared" si="68"/>
        <v>0.77620652063451012</v>
      </c>
      <c r="D213" s="8">
        <f t="shared" si="69"/>
        <v>0</v>
      </c>
      <c r="E213" s="8">
        <f t="shared" si="70"/>
        <v>0</v>
      </c>
      <c r="F213" s="8">
        <f t="shared" si="71"/>
        <v>0</v>
      </c>
      <c r="G213" s="2"/>
      <c r="H213" s="9">
        <f t="shared" si="72"/>
        <v>1</v>
      </c>
      <c r="I213" s="9">
        <f t="shared" si="85"/>
        <v>0</v>
      </c>
      <c r="J213" s="9">
        <f t="shared" si="85"/>
        <v>0</v>
      </c>
      <c r="K213" s="9">
        <f t="shared" si="85"/>
        <v>0</v>
      </c>
      <c r="L213" s="13">
        <f t="shared" si="73"/>
        <v>0</v>
      </c>
      <c r="M213" s="9"/>
      <c r="N213" s="8">
        <f t="shared" si="74"/>
        <v>1458.4939295564602</v>
      </c>
      <c r="O213" s="9">
        <v>850</v>
      </c>
      <c r="P213" s="9"/>
      <c r="Q213" s="9">
        <f t="shared" si="65"/>
        <v>4.7E-2</v>
      </c>
      <c r="R213" s="9">
        <f t="shared" si="66"/>
        <v>7.0000000000000001E-3</v>
      </c>
      <c r="S213" s="9"/>
      <c r="T213" s="9">
        <f t="shared" si="76"/>
        <v>0</v>
      </c>
      <c r="U213" s="44">
        <f t="shared" si="75"/>
        <v>2.8308820190277626E-23</v>
      </c>
      <c r="V213" s="44">
        <f t="shared" si="77"/>
        <v>0</v>
      </c>
      <c r="W213" s="44"/>
      <c r="X213" s="44">
        <f t="shared" si="78"/>
        <v>1458.4939295564602</v>
      </c>
      <c r="Y213" s="44">
        <f t="shared" si="80"/>
        <v>-3.6176745533069751E-22</v>
      </c>
      <c r="Z213" s="44">
        <f t="shared" si="81"/>
        <v>0</v>
      </c>
      <c r="AA213" s="9"/>
      <c r="AB213" s="9">
        <f t="shared" si="79"/>
        <v>172.51003467872115</v>
      </c>
      <c r="AC213" s="9">
        <f t="shared" si="82"/>
        <v>32.258064516129046</v>
      </c>
      <c r="AD213" s="9">
        <f t="shared" si="83"/>
        <v>5.4645161290322557</v>
      </c>
      <c r="AE213" s="9">
        <f t="shared" si="84"/>
        <v>5.9031877213695445</v>
      </c>
      <c r="AF213" s="2"/>
      <c r="AG213" s="2"/>
      <c r="AH213" s="2"/>
      <c r="AI213" s="2"/>
      <c r="AM213" s="1"/>
      <c r="AN213" s="1"/>
      <c r="AO213" s="1"/>
    </row>
    <row r="214" spans="1:41">
      <c r="A214" s="2">
        <v>0.94</v>
      </c>
      <c r="B214" s="8">
        <f t="shared" si="67"/>
        <v>6.0000000000000053E-2</v>
      </c>
      <c r="C214" s="8">
        <f t="shared" si="68"/>
        <v>0.77842379504993486</v>
      </c>
      <c r="D214" s="8">
        <f t="shared" si="69"/>
        <v>0</v>
      </c>
      <c r="E214" s="8">
        <f t="shared" si="70"/>
        <v>0</v>
      </c>
      <c r="F214" s="8">
        <f t="shared" si="71"/>
        <v>0</v>
      </c>
      <c r="G214" s="2"/>
      <c r="H214" s="9">
        <f t="shared" si="72"/>
        <v>1</v>
      </c>
      <c r="I214" s="9">
        <f t="shared" si="85"/>
        <v>0</v>
      </c>
      <c r="J214" s="9">
        <f t="shared" si="85"/>
        <v>0</v>
      </c>
      <c r="K214" s="9">
        <f t="shared" si="85"/>
        <v>0</v>
      </c>
      <c r="L214" s="13">
        <f t="shared" si="73"/>
        <v>0</v>
      </c>
      <c r="M214" s="9"/>
      <c r="N214" s="8">
        <f t="shared" si="74"/>
        <v>1458.4939295564602</v>
      </c>
      <c r="O214" s="9">
        <v>850</v>
      </c>
      <c r="P214" s="9"/>
      <c r="Q214" s="9">
        <f t="shared" si="65"/>
        <v>4.7E-2</v>
      </c>
      <c r="R214" s="9">
        <f t="shared" si="66"/>
        <v>7.0000000000000001E-3</v>
      </c>
      <c r="S214" s="9"/>
      <c r="T214" s="9">
        <f t="shared" si="76"/>
        <v>0</v>
      </c>
      <c r="U214" s="44">
        <f t="shared" si="75"/>
        <v>-5.0435570943990271E-23</v>
      </c>
      <c r="V214" s="44">
        <f t="shared" si="77"/>
        <v>0</v>
      </c>
      <c r="W214" s="44"/>
      <c r="X214" s="44">
        <f t="shared" si="78"/>
        <v>1458.4939295564602</v>
      </c>
      <c r="Y214" s="44">
        <f t="shared" si="80"/>
        <v>5.0077516699589025E-22</v>
      </c>
      <c r="Z214" s="44">
        <f t="shared" si="81"/>
        <v>0</v>
      </c>
      <c r="AA214" s="9"/>
      <c r="AB214" s="9">
        <f t="shared" si="79"/>
        <v>170.67482154384118</v>
      </c>
      <c r="AC214" s="9">
        <f t="shared" si="82"/>
        <v>31.914893617021292</v>
      </c>
      <c r="AD214" s="9">
        <f t="shared" si="83"/>
        <v>5.4063829787234026</v>
      </c>
      <c r="AE214" s="9">
        <f t="shared" si="84"/>
        <v>5.9031877213695445</v>
      </c>
      <c r="AF214" s="2"/>
      <c r="AG214" s="2"/>
      <c r="AH214" s="2"/>
      <c r="AI214" s="2"/>
      <c r="AM214" s="1"/>
      <c r="AN214" s="1"/>
      <c r="AO214" s="1"/>
    </row>
    <row r="215" spans="1:41">
      <c r="A215" s="2">
        <v>0.95</v>
      </c>
      <c r="B215" s="8">
        <f t="shared" si="67"/>
        <v>5.0000000000000044E-2</v>
      </c>
      <c r="C215" s="8">
        <f t="shared" si="68"/>
        <v>0.78064106946535972</v>
      </c>
      <c r="D215" s="8">
        <f t="shared" si="69"/>
        <v>0</v>
      </c>
      <c r="E215" s="8">
        <f t="shared" si="70"/>
        <v>0</v>
      </c>
      <c r="F215" s="8">
        <f t="shared" si="71"/>
        <v>0</v>
      </c>
      <c r="G215" s="2"/>
      <c r="H215" s="9">
        <f t="shared" si="72"/>
        <v>1</v>
      </c>
      <c r="I215" s="9">
        <f t="shared" si="85"/>
        <v>0</v>
      </c>
      <c r="J215" s="9">
        <f t="shared" si="85"/>
        <v>0</v>
      </c>
      <c r="K215" s="9">
        <f t="shared" si="85"/>
        <v>0</v>
      </c>
      <c r="L215" s="13">
        <f t="shared" si="73"/>
        <v>0</v>
      </c>
      <c r="M215" s="9"/>
      <c r="N215" s="8">
        <f t="shared" si="74"/>
        <v>1458.4939295564602</v>
      </c>
      <c r="O215" s="9">
        <v>850</v>
      </c>
      <c r="P215" s="9"/>
      <c r="Q215" s="9">
        <f t="shared" si="65"/>
        <v>4.7E-2</v>
      </c>
      <c r="R215" s="9">
        <f t="shared" si="66"/>
        <v>7.0000000000000001E-3</v>
      </c>
      <c r="S215" s="9"/>
      <c r="T215" s="9">
        <f t="shared" si="76"/>
        <v>0</v>
      </c>
      <c r="U215" s="44">
        <f t="shared" si="75"/>
        <v>1.1791556338654748E-22</v>
      </c>
      <c r="V215" s="44">
        <f t="shared" si="77"/>
        <v>0</v>
      </c>
      <c r="W215" s="44"/>
      <c r="X215" s="44">
        <f t="shared" si="78"/>
        <v>1458.4939295564602</v>
      </c>
      <c r="Y215" s="44">
        <f t="shared" si="80"/>
        <v>-8.9219124259667897E-22</v>
      </c>
      <c r="Z215" s="44">
        <f t="shared" si="81"/>
        <v>0</v>
      </c>
      <c r="AA215" s="9"/>
      <c r="AB215" s="9">
        <f t="shared" si="79"/>
        <v>168.87824447495862</v>
      </c>
      <c r="AC215" s="9">
        <f t="shared" si="82"/>
        <v>31.578947368421069</v>
      </c>
      <c r="AD215" s="9">
        <f t="shared" si="83"/>
        <v>5.3494736842105244</v>
      </c>
      <c r="AE215" s="9">
        <f t="shared" si="84"/>
        <v>5.9031877213695445</v>
      </c>
      <c r="AF215" s="2"/>
      <c r="AG215" s="2"/>
      <c r="AH215" s="2"/>
      <c r="AI215" s="2"/>
      <c r="AM215" s="1"/>
      <c r="AN215" s="1"/>
      <c r="AO215" s="1"/>
    </row>
    <row r="216" spans="1:41">
      <c r="A216" s="2">
        <v>0.96</v>
      </c>
      <c r="B216" s="8">
        <f t="shared" si="67"/>
        <v>4.0000000000000036E-2</v>
      </c>
      <c r="C216" s="8">
        <f t="shared" si="68"/>
        <v>0.78285834388078457</v>
      </c>
      <c r="D216" s="8">
        <f t="shared" si="69"/>
        <v>0</v>
      </c>
      <c r="E216" s="8">
        <f t="shared" si="70"/>
        <v>0</v>
      </c>
      <c r="F216" s="8">
        <f t="shared" si="71"/>
        <v>0</v>
      </c>
      <c r="G216" s="2"/>
      <c r="H216" s="9">
        <f t="shared" si="72"/>
        <v>1</v>
      </c>
      <c r="I216" s="9">
        <f t="shared" si="85"/>
        <v>0</v>
      </c>
      <c r="J216" s="9">
        <f t="shared" si="85"/>
        <v>0</v>
      </c>
      <c r="K216" s="9">
        <f t="shared" si="85"/>
        <v>0</v>
      </c>
      <c r="L216" s="13">
        <f t="shared" si="73"/>
        <v>0</v>
      </c>
      <c r="M216" s="9"/>
      <c r="N216" s="8">
        <f t="shared" si="74"/>
        <v>1458.4939295564602</v>
      </c>
      <c r="O216" s="9">
        <v>850</v>
      </c>
      <c r="P216" s="9"/>
      <c r="Q216" s="9">
        <f t="shared" si="65"/>
        <v>4.7E-2</v>
      </c>
      <c r="R216" s="9">
        <f t="shared" si="66"/>
        <v>7.0000000000000001E-3</v>
      </c>
      <c r="S216" s="9"/>
      <c r="T216" s="9">
        <f t="shared" si="76"/>
        <v>0</v>
      </c>
      <c r="U216" s="44">
        <f t="shared" si="75"/>
        <v>-3.740789377115683E-22</v>
      </c>
      <c r="V216" s="44">
        <f t="shared" si="77"/>
        <v>0</v>
      </c>
      <c r="W216" s="44"/>
      <c r="X216" s="44">
        <f t="shared" si="78"/>
        <v>1458.4939295564602</v>
      </c>
      <c r="Y216" s="44">
        <f t="shared" si="80"/>
        <v>2.0858935677790103E-21</v>
      </c>
      <c r="Z216" s="44">
        <f t="shared" si="81"/>
        <v>0</v>
      </c>
      <c r="AA216" s="9"/>
      <c r="AB216" s="9">
        <f t="shared" si="79"/>
        <v>167.11909609501114</v>
      </c>
      <c r="AC216" s="9">
        <f t="shared" si="82"/>
        <v>31.250000000000014</v>
      </c>
      <c r="AD216" s="9">
        <f t="shared" si="83"/>
        <v>5.2937499999999984</v>
      </c>
      <c r="AE216" s="9">
        <f t="shared" si="84"/>
        <v>5.9031877213695436</v>
      </c>
      <c r="AF216" s="2"/>
      <c r="AG216" s="2"/>
      <c r="AH216" s="2"/>
      <c r="AI216" s="2"/>
      <c r="AM216" s="1"/>
      <c r="AN216" s="1"/>
      <c r="AO216" s="1"/>
    </row>
    <row r="217" spans="1:41">
      <c r="A217" s="2">
        <v>0.97</v>
      </c>
      <c r="B217" s="8">
        <f>1-A217</f>
        <v>3.0000000000000027E-2</v>
      </c>
      <c r="C217" s="8">
        <f t="shared" si="68"/>
        <v>0.78507561829620942</v>
      </c>
      <c r="D217" s="8">
        <f t="shared" si="69"/>
        <v>0</v>
      </c>
      <c r="E217" s="8">
        <f t="shared" si="70"/>
        <v>0</v>
      </c>
      <c r="F217" s="8">
        <f t="shared" si="71"/>
        <v>0</v>
      </c>
      <c r="G217" s="2"/>
      <c r="H217" s="9">
        <f t="shared" si="72"/>
        <v>1</v>
      </c>
      <c r="I217" s="9">
        <f t="shared" si="85"/>
        <v>0</v>
      </c>
      <c r="J217" s="9">
        <f t="shared" si="85"/>
        <v>0</v>
      </c>
      <c r="K217" s="9">
        <f t="shared" si="85"/>
        <v>0</v>
      </c>
      <c r="L217" s="13">
        <f t="shared" si="73"/>
        <v>0</v>
      </c>
      <c r="M217" s="9"/>
      <c r="N217" s="8">
        <f t="shared" si="74"/>
        <v>1458.4939295564602</v>
      </c>
      <c r="O217" s="9">
        <v>850</v>
      </c>
      <c r="P217" s="9"/>
      <c r="Q217" s="9">
        <f t="shared" si="65"/>
        <v>4.7E-2</v>
      </c>
      <c r="R217" s="9">
        <f t="shared" si="66"/>
        <v>7.0000000000000001E-3</v>
      </c>
      <c r="S217" s="9"/>
      <c r="T217" s="9">
        <f t="shared" si="76"/>
        <v>0</v>
      </c>
      <c r="U217" s="44">
        <f t="shared" si="75"/>
        <v>1.7070122549456243E-21</v>
      </c>
      <c r="V217" s="44">
        <f t="shared" si="77"/>
        <v>0</v>
      </c>
      <c r="W217" s="44"/>
      <c r="X217" s="44">
        <f t="shared" si="78"/>
        <v>1458.4939295564602</v>
      </c>
      <c r="Y217" s="44">
        <f t="shared" si="80"/>
        <v>-6.6173525156831458E-21</v>
      </c>
      <c r="Z217" s="44">
        <f t="shared" si="81"/>
        <v>0</v>
      </c>
      <c r="AA217" s="9"/>
      <c r="AB217" s="9">
        <f t="shared" si="79"/>
        <v>165.39621881568112</v>
      </c>
      <c r="AC217" s="9">
        <f t="shared" si="82"/>
        <v>30.927835051546406</v>
      </c>
      <c r="AD217" s="9">
        <f t="shared" si="83"/>
        <v>5.239175257731957</v>
      </c>
      <c r="AE217" s="9">
        <f t="shared" si="84"/>
        <v>5.9031877213695445</v>
      </c>
      <c r="AF217" s="2"/>
      <c r="AG217" s="2"/>
      <c r="AH217" s="2"/>
      <c r="AI217" s="2"/>
      <c r="AM217" s="1"/>
      <c r="AN217" s="1"/>
      <c r="AO217" s="1"/>
    </row>
    <row r="218" spans="1:41">
      <c r="A218" s="2">
        <v>0.98</v>
      </c>
      <c r="B218" s="8">
        <f>1-A218</f>
        <v>2.0000000000000018E-2</v>
      </c>
      <c r="C218" s="8">
        <f t="shared" si="68"/>
        <v>0.78729289271163427</v>
      </c>
      <c r="D218" s="8">
        <f t="shared" si="69"/>
        <v>0</v>
      </c>
      <c r="E218" s="8">
        <f t="shared" si="70"/>
        <v>0</v>
      </c>
      <c r="F218" s="8">
        <f t="shared" si="71"/>
        <v>0</v>
      </c>
      <c r="G218" s="2"/>
      <c r="H218" s="9">
        <f t="shared" si="72"/>
        <v>1</v>
      </c>
      <c r="I218" s="9">
        <f t="shared" si="85"/>
        <v>0</v>
      </c>
      <c r="J218" s="9">
        <f t="shared" si="85"/>
        <v>0</v>
      </c>
      <c r="K218" s="9">
        <f t="shared" si="85"/>
        <v>0</v>
      </c>
      <c r="L218" s="13">
        <f t="shared" si="73"/>
        <v>0</v>
      </c>
      <c r="M218" s="9"/>
      <c r="N218" s="8">
        <f t="shared" si="74"/>
        <v>1458.4939295564602</v>
      </c>
      <c r="O218" s="9">
        <v>850</v>
      </c>
      <c r="P218" s="9"/>
      <c r="Q218" s="9">
        <f t="shared" si="65"/>
        <v>4.7E-2</v>
      </c>
      <c r="R218" s="9">
        <f t="shared" si="66"/>
        <v>7.0000000000000001E-3</v>
      </c>
      <c r="S218" s="9"/>
      <c r="T218" s="9">
        <f t="shared" si="76"/>
        <v>0</v>
      </c>
      <c r="U218" s="44">
        <f t="shared" si="75"/>
        <v>-1.2537767969479882E-20</v>
      </c>
      <c r="V218" s="44">
        <f t="shared" si="77"/>
        <v>0</v>
      </c>
      <c r="W218" s="44"/>
      <c r="X218" s="44">
        <f t="shared" si="78"/>
        <v>1458.4939295564602</v>
      </c>
      <c r="Y218" s="44">
        <f t="shared" si="80"/>
        <v>3.0196572703796639E-20</v>
      </c>
      <c r="Z218" s="44">
        <f t="shared" si="81"/>
        <v>0</v>
      </c>
      <c r="AA218" s="9"/>
      <c r="AB218" s="9">
        <f t="shared" si="79"/>
        <v>163.70850229715376</v>
      </c>
      <c r="AC218" s="9">
        <f t="shared" si="82"/>
        <v>30.612244897959197</v>
      </c>
      <c r="AD218" s="9">
        <f t="shared" si="83"/>
        <v>5.1857142857142842</v>
      </c>
      <c r="AE218" s="9">
        <f t="shared" si="84"/>
        <v>5.9031877213695436</v>
      </c>
      <c r="AF218" s="2"/>
      <c r="AG218" s="2"/>
      <c r="AH218" s="2"/>
      <c r="AI218" s="2"/>
      <c r="AM218" s="1"/>
      <c r="AN218" s="1"/>
      <c r="AO218" s="1"/>
    </row>
    <row r="219" spans="1:41">
      <c r="A219" s="38">
        <v>0.99</v>
      </c>
      <c r="B219" s="36">
        <f>1-A219</f>
        <v>1.0000000000000009E-2</v>
      </c>
      <c r="C219" s="36">
        <f t="shared" si="68"/>
        <v>0.78951016712705913</v>
      </c>
      <c r="D219" s="36">
        <f t="shared" si="69"/>
        <v>0</v>
      </c>
      <c r="E219" s="36">
        <f t="shared" si="70"/>
        <v>0</v>
      </c>
      <c r="F219" s="36">
        <f t="shared" si="71"/>
        <v>0</v>
      </c>
      <c r="G219" s="38"/>
      <c r="H219" s="42">
        <f t="shared" si="72"/>
        <v>1</v>
      </c>
      <c r="I219" s="42">
        <f t="shared" si="85"/>
        <v>0</v>
      </c>
      <c r="J219" s="42">
        <f t="shared" si="85"/>
        <v>0</v>
      </c>
      <c r="K219" s="42">
        <f t="shared" si="85"/>
        <v>0</v>
      </c>
      <c r="L219" s="43">
        <f t="shared" si="73"/>
        <v>0</v>
      </c>
      <c r="M219" s="42"/>
      <c r="N219" s="36">
        <f t="shared" si="74"/>
        <v>1458.4939295564602</v>
      </c>
      <c r="O219" s="42">
        <v>850</v>
      </c>
      <c r="P219" s="42"/>
      <c r="Q219" s="42">
        <f t="shared" si="65"/>
        <v>4.7E-2</v>
      </c>
      <c r="R219" s="42">
        <f t="shared" si="66"/>
        <v>7.0000000000000001E-3</v>
      </c>
      <c r="S219" s="42"/>
      <c r="T219" s="42">
        <f t="shared" si="76"/>
        <v>0</v>
      </c>
      <c r="U219" s="45">
        <f t="shared" si="75"/>
        <v>1.9671409734389677E-19</v>
      </c>
      <c r="V219" s="45">
        <f t="shared" si="77"/>
        <v>0</v>
      </c>
      <c r="W219" s="45"/>
      <c r="X219" s="45">
        <f t="shared" si="78"/>
        <v>1458.4939295564602</v>
      </c>
      <c r="Y219" s="45">
        <f t="shared" si="80"/>
        <v>-2.2178963328285655E-19</v>
      </c>
      <c r="Z219" s="45">
        <f t="shared" si="81"/>
        <v>0</v>
      </c>
      <c r="AA219" s="42"/>
      <c r="AB219" s="42">
        <f t="shared" si="79"/>
        <v>162.05488106182898</v>
      </c>
      <c r="AC219" s="42">
        <f t="shared" si="82"/>
        <v>30.303030303030319</v>
      </c>
      <c r="AD219" s="42">
        <f t="shared" si="83"/>
        <v>5.1333333333333311</v>
      </c>
      <c r="AE219" s="42">
        <f t="shared" si="84"/>
        <v>5.9031877213695454</v>
      </c>
      <c r="AF219" s="2"/>
      <c r="AG219" s="2"/>
      <c r="AH219" s="2"/>
      <c r="AI219" s="2"/>
      <c r="AM219" s="1"/>
      <c r="AN219" s="1"/>
      <c r="AO219" s="1"/>
    </row>
    <row r="220" spans="1:41">
      <c r="A220" s="1" t="s">
        <v>38</v>
      </c>
    </row>
    <row r="221" spans="1:41" ht="18">
      <c r="A221" s="10" t="s">
        <v>72</v>
      </c>
    </row>
    <row r="222" spans="1:41">
      <c r="A222" s="10"/>
    </row>
    <row r="223" spans="1:41">
      <c r="A223" s="30" t="s">
        <v>74</v>
      </c>
    </row>
    <row r="224" spans="1:41">
      <c r="A224" s="1" t="s">
        <v>59</v>
      </c>
    </row>
    <row r="225" spans="1:1">
      <c r="A225" s="1" t="s">
        <v>60</v>
      </c>
    </row>
    <row r="226" spans="1:1">
      <c r="A226" s="1" t="s">
        <v>61</v>
      </c>
    </row>
    <row r="227" spans="1:1">
      <c r="A227" s="1" t="s">
        <v>62</v>
      </c>
    </row>
    <row r="228" spans="1:1">
      <c r="A228" s="1" t="s">
        <v>66</v>
      </c>
    </row>
    <row r="229" spans="1:1">
      <c r="A229" s="1" t="s">
        <v>65</v>
      </c>
    </row>
    <row r="230" spans="1:1">
      <c r="A230" s="1" t="s">
        <v>67</v>
      </c>
    </row>
    <row r="231" spans="1:1">
      <c r="A231" s="1" t="s">
        <v>68</v>
      </c>
    </row>
    <row r="232" spans="1:1">
      <c r="A232" s="1" t="s">
        <v>69</v>
      </c>
    </row>
    <row r="233" spans="1:1">
      <c r="A233" s="1" t="s">
        <v>70</v>
      </c>
    </row>
    <row r="234" spans="1:1">
      <c r="A234" s="1" t="s">
        <v>71</v>
      </c>
    </row>
    <row r="235" spans="1:1">
      <c r="A235" s="14" t="s">
        <v>63</v>
      </c>
    </row>
    <row r="236" spans="1:1">
      <c r="A236" s="11" t="s">
        <v>64</v>
      </c>
    </row>
  </sheetData>
  <mergeCells count="84">
    <mergeCell ref="AD118:AD119"/>
    <mergeCell ref="AE118:AE119"/>
    <mergeCell ref="X118:X119"/>
    <mergeCell ref="Y118:Y119"/>
    <mergeCell ref="Z118:Z119"/>
    <mergeCell ref="AB118:AB119"/>
    <mergeCell ref="AC118:AC119"/>
    <mergeCell ref="Q118:Q119"/>
    <mergeCell ref="R118:R119"/>
    <mergeCell ref="T118:T119"/>
    <mergeCell ref="U118:U119"/>
    <mergeCell ref="V118:V119"/>
    <mergeCell ref="AB117:AE117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K118:K119"/>
    <mergeCell ref="L118:L119"/>
    <mergeCell ref="N118:N119"/>
    <mergeCell ref="O118:O119"/>
    <mergeCell ref="P118:P119"/>
    <mergeCell ref="C117:F117"/>
    <mergeCell ref="H117:L117"/>
    <mergeCell ref="Q117:R117"/>
    <mergeCell ref="T117:V117"/>
    <mergeCell ref="X117:Z117"/>
    <mergeCell ref="E112:J112"/>
    <mergeCell ref="L112:T112"/>
    <mergeCell ref="W112:Z112"/>
    <mergeCell ref="AA112:AD112"/>
    <mergeCell ref="M113:N113"/>
    <mergeCell ref="O113:P113"/>
    <mergeCell ref="S113:T113"/>
    <mergeCell ref="U113:V114"/>
    <mergeCell ref="AC113:AD113"/>
    <mergeCell ref="E3:J3"/>
    <mergeCell ref="L3:T3"/>
    <mergeCell ref="AC4:AD4"/>
    <mergeCell ref="X9:X10"/>
    <mergeCell ref="Y9:Y10"/>
    <mergeCell ref="Z9:Z10"/>
    <mergeCell ref="AB9:AB10"/>
    <mergeCell ref="AC9:AC10"/>
    <mergeCell ref="AD9:AD10"/>
    <mergeCell ref="P9:P10"/>
    <mergeCell ref="Q9:Q10"/>
    <mergeCell ref="R9:R10"/>
    <mergeCell ref="T9:T10"/>
    <mergeCell ref="N9:N10"/>
    <mergeCell ref="O9:O10"/>
    <mergeCell ref="F9:F10"/>
    <mergeCell ref="AE9:AE10"/>
    <mergeCell ref="AA3:AD3"/>
    <mergeCell ref="W3:Z3"/>
    <mergeCell ref="X8:Z8"/>
    <mergeCell ref="AB8:AE8"/>
    <mergeCell ref="A9:A10"/>
    <mergeCell ref="B9:B10"/>
    <mergeCell ref="C9:C10"/>
    <mergeCell ref="D9:D10"/>
    <mergeCell ref="E9:E10"/>
    <mergeCell ref="G9:G10"/>
    <mergeCell ref="H9:H10"/>
    <mergeCell ref="U9:U10"/>
    <mergeCell ref="V9:V10"/>
    <mergeCell ref="I9:I10"/>
    <mergeCell ref="J9:J10"/>
    <mergeCell ref="K9:K10"/>
    <mergeCell ref="L9:L10"/>
    <mergeCell ref="M4:N4"/>
    <mergeCell ref="O4:P4"/>
    <mergeCell ref="S4:T4"/>
    <mergeCell ref="U4:V5"/>
    <mergeCell ref="C8:F8"/>
    <mergeCell ref="H8:L8"/>
    <mergeCell ref="Q8:R8"/>
    <mergeCell ref="T8:V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 方泱</dc:creator>
  <cp:lastModifiedBy>方泱 胡</cp:lastModifiedBy>
  <dcterms:created xsi:type="dcterms:W3CDTF">2023-03-01T03:34:35Z</dcterms:created>
  <dcterms:modified xsi:type="dcterms:W3CDTF">2024-07-01T17:50:35Z</dcterms:modified>
</cp:coreProperties>
</file>