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fangyanghu/同步空间/2022文章/fO2 Gangdese Cascades/NC - Final/Submission/Related file/"/>
    </mc:Choice>
  </mc:AlternateContent>
  <xr:revisionPtr revIDLastSave="0" documentId="13_ncr:1_{9C1923FC-55CA-2E47-9735-EB79A2D67691}" xr6:coauthVersionLast="47" xr6:coauthVersionMax="47" xr10:uidLastSave="{00000000-0000-0000-0000-000000000000}"/>
  <bookViews>
    <workbookView xWindow="5600" yWindow="520" windowWidth="38640" windowHeight="21240" xr2:uid="{BE1F9FF8-50CD-4E74-AB08-3A643EFE88A7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1" i="1" l="1"/>
  <c r="E74" i="1"/>
  <c r="E69" i="1"/>
  <c r="E67" i="1"/>
  <c r="E65" i="1"/>
  <c r="E58" i="1"/>
  <c r="E52" i="1"/>
  <c r="E40" i="1"/>
  <c r="E30" i="1"/>
  <c r="E21" i="1"/>
  <c r="E11" i="1"/>
  <c r="E8" i="1"/>
  <c r="D7" i="1"/>
  <c r="C7" i="1"/>
  <c r="D6" i="1"/>
  <c r="C6" i="1"/>
  <c r="D5" i="1"/>
  <c r="C5" i="1"/>
  <c r="D4" i="1"/>
  <c r="E3" i="1"/>
  <c r="D3" i="1"/>
</calcChain>
</file>

<file path=xl/sharedStrings.xml><?xml version="1.0" encoding="utf-8"?>
<sst xmlns="http://schemas.openxmlformats.org/spreadsheetml/2006/main" count="364" uniqueCount="96">
  <si>
    <t>Arc</t>
    <phoneticPr fontId="3" type="noConversion"/>
  </si>
  <si>
    <t>Latitude</t>
    <phoneticPr fontId="3" type="noConversion"/>
  </si>
  <si>
    <t>Longitude</t>
    <phoneticPr fontId="3" type="noConversion"/>
  </si>
  <si>
    <t>Location</t>
    <phoneticPr fontId="3" type="noConversion"/>
  </si>
  <si>
    <t>Sample type</t>
    <phoneticPr fontId="3" type="noConversion"/>
  </si>
  <si>
    <t>Ryukyu</t>
    <phoneticPr fontId="3" type="noConversion"/>
  </si>
  <si>
    <t>Kyushu</t>
    <phoneticPr fontId="3" type="noConversion"/>
  </si>
  <si>
    <t>Fo-hosted MI</t>
    <phoneticPr fontId="3" type="noConversion"/>
  </si>
  <si>
    <t>Central American</t>
    <phoneticPr fontId="3" type="noConversion"/>
  </si>
  <si>
    <t>Feugo</t>
    <phoneticPr fontId="3" type="noConversion"/>
  </si>
  <si>
    <t>Cerro Negro</t>
    <phoneticPr fontId="3" type="noConversion"/>
  </si>
  <si>
    <t>Turrialba</t>
    <phoneticPr fontId="3" type="noConversion"/>
  </si>
  <si>
    <t>Kamchatka</t>
    <phoneticPr fontId="3" type="noConversion"/>
  </si>
  <si>
    <t>Tolbachik</t>
    <phoneticPr fontId="3" type="noConversion"/>
  </si>
  <si>
    <t>Kuril</t>
    <phoneticPr fontId="3" type="noConversion"/>
  </si>
  <si>
    <t>Chikurachki</t>
    <phoneticPr fontId="3" type="noConversion"/>
  </si>
  <si>
    <t>Lesser Antiless</t>
    <phoneticPr fontId="3" type="noConversion"/>
  </si>
  <si>
    <t>St. Vincent</t>
    <phoneticPr fontId="3" type="noConversion"/>
  </si>
  <si>
    <t xml:space="preserve"> Cascades</t>
    <phoneticPr fontId="3" type="noConversion"/>
  </si>
  <si>
    <t>BORG</t>
    <phoneticPr fontId="3" type="noConversion"/>
  </si>
  <si>
    <t>BBL</t>
    <phoneticPr fontId="3" type="noConversion"/>
  </si>
  <si>
    <t>BRVB</t>
    <phoneticPr fontId="3" type="noConversion"/>
  </si>
  <si>
    <t>BPPC</t>
    <phoneticPr fontId="3" type="noConversion"/>
  </si>
  <si>
    <t>Avacha</t>
    <phoneticPr fontId="3" type="noConversion"/>
  </si>
  <si>
    <t>Sp-hosted MI in harzburgite</t>
    <phoneticPr fontId="3" type="noConversion"/>
  </si>
  <si>
    <t>St. Kitts</t>
    <phoneticPr fontId="3" type="noConversion"/>
  </si>
  <si>
    <t>Guadeloupe</t>
    <phoneticPr fontId="3" type="noConversion"/>
  </si>
  <si>
    <t>Dominica</t>
    <phoneticPr fontId="3" type="noConversion"/>
  </si>
  <si>
    <t>Carriacou</t>
    <phoneticPr fontId="3" type="noConversion"/>
  </si>
  <si>
    <t>Ronde</t>
    <phoneticPr fontId="3" type="noConversion"/>
  </si>
  <si>
    <t>Grenada</t>
    <phoneticPr fontId="3" type="noConversion"/>
  </si>
  <si>
    <t>Izu</t>
    <phoneticPr fontId="3" type="noConversion"/>
  </si>
  <si>
    <t>Oshima</t>
    <phoneticPr fontId="3" type="noConversion"/>
  </si>
  <si>
    <t>Basalt</t>
    <phoneticPr fontId="3" type="noConversion"/>
  </si>
  <si>
    <t>Hachijo-Jima</t>
    <phoneticPr fontId="3" type="noConversion"/>
  </si>
  <si>
    <t>Karatsu</t>
    <phoneticPr fontId="3" type="noConversion"/>
  </si>
  <si>
    <t>Nagasaki</t>
    <phoneticPr fontId="3" type="noConversion"/>
  </si>
  <si>
    <t>Honshu</t>
    <phoneticPr fontId="3" type="noConversion"/>
  </si>
  <si>
    <t>Nasu</t>
    <phoneticPr fontId="3" type="noConversion"/>
  </si>
  <si>
    <t>Chokai</t>
    <phoneticPr fontId="3" type="noConversion"/>
  </si>
  <si>
    <t>Basaltic andesite</t>
    <phoneticPr fontId="3" type="noConversion"/>
  </si>
  <si>
    <t>Mariana</t>
    <phoneticPr fontId="3" type="noConversion"/>
  </si>
  <si>
    <t>Kasuga</t>
    <phoneticPr fontId="3" type="noConversion"/>
  </si>
  <si>
    <t>Indonesia</t>
    <phoneticPr fontId="3" type="noConversion"/>
  </si>
  <si>
    <t>Krakatau</t>
    <phoneticPr fontId="3" type="noConversion"/>
  </si>
  <si>
    <t>Guntur</t>
    <phoneticPr fontId="3" type="noConversion"/>
  </si>
  <si>
    <t>Batur</t>
    <phoneticPr fontId="3" type="noConversion"/>
  </si>
  <si>
    <t>Rinjani</t>
    <phoneticPr fontId="3" type="noConversion"/>
  </si>
  <si>
    <t>Boleng</t>
    <phoneticPr fontId="3" type="noConversion"/>
  </si>
  <si>
    <t>Werung</t>
    <phoneticPr fontId="3" type="noConversion"/>
  </si>
  <si>
    <t>Average latitude</t>
    <phoneticPr fontId="3" type="noConversion"/>
  </si>
  <si>
    <t>Sulfide inclusion in cumulate</t>
    <phoneticPr fontId="3" type="noConversion"/>
  </si>
  <si>
    <t>Akita-Komagatake</t>
    <phoneticPr fontId="3" type="noConversion"/>
  </si>
  <si>
    <t>Standard deviation</t>
    <phoneticPr fontId="3" type="noConversion"/>
  </si>
  <si>
    <t>S. Daikoku</t>
    <phoneticPr fontId="2" type="noConversion"/>
  </si>
  <si>
    <t>Eifuku</t>
    <phoneticPr fontId="2" type="noConversion"/>
  </si>
  <si>
    <t>Iwo Jima</t>
    <phoneticPr fontId="2" type="noConversion"/>
  </si>
  <si>
    <t>Kawaguchi et al. (2022)</t>
  </si>
  <si>
    <t>Kawaguchi et al. (2022)</t>
    <phoneticPr fontId="2" type="noConversion"/>
  </si>
  <si>
    <t>S (ppm)</t>
    <phoneticPr fontId="3" type="noConversion"/>
  </si>
  <si>
    <t>References</t>
    <phoneticPr fontId="3" type="noConversion"/>
  </si>
  <si>
    <t>Taracsák et al. (2023)</t>
    <phoneticPr fontId="2" type="noConversion"/>
  </si>
  <si>
    <t>Gurenko (2021)</t>
  </si>
  <si>
    <t>Gurenko (2021)</t>
    <phoneticPr fontId="2" type="noConversion"/>
  </si>
  <si>
    <t>Gurenko et al. (2018)</t>
  </si>
  <si>
    <t>Gurenko et al. (2018)</t>
    <phoneticPr fontId="2" type="noConversion"/>
  </si>
  <si>
    <t>Bouvier et al. (2008)</t>
  </si>
  <si>
    <t>Bouvier et al. (2008)</t>
    <phoneticPr fontId="2" type="noConversion"/>
  </si>
  <si>
    <t>Muth &amp; Wallace (2021)</t>
    <phoneticPr fontId="3" type="noConversion"/>
  </si>
  <si>
    <t>Muth &amp; Wallace (2021)</t>
  </si>
  <si>
    <t>Bénard et al. (2018)</t>
  </si>
  <si>
    <t>Bénard et al. (2018)</t>
    <phoneticPr fontId="2" type="noConversion"/>
  </si>
  <si>
    <t>Pollock (2021) </t>
  </si>
  <si>
    <t>Ueda &amp; Sakai (1984)</t>
    <phoneticPr fontId="2" type="noConversion"/>
  </si>
  <si>
    <t>Alt et al. (1993)</t>
    <phoneticPr fontId="2" type="noConversion"/>
  </si>
  <si>
    <t>de Hoog et al. (2001)</t>
  </si>
  <si>
    <t>de Hoog et al. (2001)</t>
    <phoneticPr fontId="2" type="noConversion"/>
  </si>
  <si>
    <r>
      <t>δ</t>
    </r>
    <r>
      <rPr>
        <vertAlign val="superscript"/>
        <sz val="11"/>
        <color theme="0"/>
        <rFont val="Times New Roman"/>
        <family val="1"/>
      </rPr>
      <t>34</t>
    </r>
    <r>
      <rPr>
        <sz val="11"/>
        <color theme="0"/>
        <rFont val="Times New Roman"/>
        <family val="1"/>
      </rPr>
      <t>S</t>
    </r>
    <r>
      <rPr>
        <vertAlign val="subscript"/>
        <sz val="11"/>
        <color theme="0"/>
        <rFont val="Times New Roman"/>
        <family val="1"/>
      </rPr>
      <t>V-CDT</t>
    </r>
    <r>
      <rPr>
        <sz val="11"/>
        <color theme="0"/>
        <rFont val="Times New Roman"/>
        <family val="1"/>
      </rPr>
      <t> (‰)</t>
    </r>
    <phoneticPr fontId="3" type="noConversion"/>
  </si>
  <si>
    <r>
      <t>Average δ</t>
    </r>
    <r>
      <rPr>
        <vertAlign val="superscript"/>
        <sz val="11"/>
        <color theme="0"/>
        <rFont val="Times New Roman"/>
        <family val="1"/>
      </rPr>
      <t>34</t>
    </r>
    <r>
      <rPr>
        <sz val="11"/>
        <color theme="0"/>
        <rFont val="Times New Roman"/>
        <family val="1"/>
      </rPr>
      <t>S</t>
    </r>
    <r>
      <rPr>
        <vertAlign val="subscript"/>
        <sz val="11"/>
        <color theme="0"/>
        <rFont val="Times New Roman"/>
        <family val="1"/>
      </rPr>
      <t>V-CDT</t>
    </r>
    <r>
      <rPr>
        <sz val="11"/>
        <color theme="0"/>
        <rFont val="Times New Roman"/>
        <family val="1"/>
      </rPr>
      <t> (‰)</t>
    </r>
    <phoneticPr fontId="3" type="noConversion"/>
  </si>
  <si>
    <r>
      <t>Whole-rock SiO</t>
    </r>
    <r>
      <rPr>
        <vertAlign val="subscript"/>
        <sz val="12"/>
        <color theme="0"/>
        <rFont val="Times New Roman"/>
        <family val="1"/>
      </rPr>
      <t>2</t>
    </r>
    <r>
      <rPr>
        <sz val="12"/>
        <color theme="0"/>
        <rFont val="Times New Roman"/>
        <family val="1"/>
      </rPr>
      <t xml:space="preserve"> (wt%)</t>
    </r>
    <phoneticPr fontId="3" type="noConversion"/>
  </si>
  <si>
    <t>Fo of olivine</t>
    <phoneticPr fontId="3" type="noConversion"/>
  </si>
  <si>
    <t>Supplementary Table 15. Compiled data of sulfur isotope of melt inclusions in volcanic rocks and harzburgite, magmatic sulfides in cumulate, and whole-rock samples from different arc segments.</t>
    <phoneticPr fontId="3" type="noConversion"/>
  </si>
  <si>
    <t>Whole-rock samples are selected based on their rock type (basalt), or SiO2 (&lt;55 wt.%) or sulfur contents (&gt;100 ppm).</t>
    <phoneticPr fontId="2" type="noConversion"/>
  </si>
  <si>
    <t>References:</t>
    <phoneticPr fontId="2" type="noConversion"/>
  </si>
  <si>
    <r>
      <t xml:space="preserve">Taracsák, Z.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Sulfur from the subducted slab dominates the sulfur budget of the mantle wedge under volcanic arcs. </t>
    </r>
    <r>
      <rPr>
        <i/>
        <sz val="12"/>
        <color theme="1"/>
        <rFont val="Times New Roman"/>
        <family val="1"/>
      </rPr>
      <t>Earth and Planetary Science Letters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602</t>
    </r>
    <r>
      <rPr>
        <sz val="12"/>
        <color theme="1"/>
        <rFont val="Times New Roman"/>
        <family val="1"/>
      </rPr>
      <t>, 117948 (2023).</t>
    </r>
    <phoneticPr fontId="2" type="noConversion"/>
  </si>
  <si>
    <r>
      <t xml:space="preserve">Kawaguchi, M.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Sulfur Isotope and Trace Element Systematics in Arc Magmas: Seeing through the Degassing via a Melt Inclusion Study of Kyushu Island Volcanoes, Japan. </t>
    </r>
    <r>
      <rPr>
        <i/>
        <sz val="12"/>
        <color theme="1"/>
        <rFont val="Times New Roman"/>
        <family val="1"/>
      </rPr>
      <t>Journal of Petrology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63</t>
    </r>
    <r>
      <rPr>
        <sz val="12"/>
        <color theme="1"/>
        <rFont val="Times New Roman"/>
        <family val="1"/>
      </rPr>
      <t>, egac061 (2022).</t>
    </r>
    <phoneticPr fontId="2" type="noConversion"/>
  </si>
  <si>
    <r>
      <t xml:space="preserve">Gurenko, A. A. Origin of sulphur in relation to silicate-sulphide immiscibility in Tolbachik primitive arc magma (Kamchatka, Russia): Insights from sulphur and boron isotopes. </t>
    </r>
    <r>
      <rPr>
        <i/>
        <sz val="12"/>
        <color theme="1"/>
        <rFont val="Times New Roman"/>
        <family val="1"/>
      </rPr>
      <t>Chemical Geology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576</t>
    </r>
    <r>
      <rPr>
        <sz val="12"/>
        <color theme="1"/>
        <rFont val="Times New Roman"/>
        <family val="1"/>
      </rPr>
      <t>, 120244 (2021).</t>
    </r>
    <phoneticPr fontId="2" type="noConversion"/>
  </si>
  <si>
    <r>
      <t xml:space="preserve">Gurenko, A. A., Belousov, A. B., Kamenetsky, V. S. &amp; Zelenski, M. E. Origin of volatiles emitted by Plinian mafic eruptions of the Chikurachki volcano, Kurile arc, Russia: Trace element, boron and sulphur isotope constraints. </t>
    </r>
    <r>
      <rPr>
        <i/>
        <sz val="12"/>
        <color theme="1"/>
        <rFont val="Times New Roman"/>
        <family val="1"/>
      </rPr>
      <t>Chemical Geology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478</t>
    </r>
    <r>
      <rPr>
        <sz val="12"/>
        <color theme="1"/>
        <rFont val="Times New Roman"/>
        <family val="1"/>
      </rPr>
      <t>, 131–147 (2018).</t>
    </r>
    <phoneticPr fontId="2" type="noConversion"/>
  </si>
  <si>
    <r>
      <t xml:space="preserve">Bouvier, A.-S., Métrich, N. &amp; Deloule, E. Slab-Derived Fluids in the Magma Sources of St. Vincent (Lesser Antilles Arc): Volatile and Light Element Imprints. </t>
    </r>
    <r>
      <rPr>
        <i/>
        <sz val="12"/>
        <color theme="1"/>
        <rFont val="Times New Roman"/>
        <family val="1"/>
      </rPr>
      <t>Journal of Petrology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49</t>
    </r>
    <r>
      <rPr>
        <sz val="12"/>
        <color theme="1"/>
        <rFont val="Times New Roman"/>
        <family val="1"/>
      </rPr>
      <t>, 1427–1448 (2008).</t>
    </r>
    <phoneticPr fontId="2" type="noConversion"/>
  </si>
  <si>
    <r>
      <t xml:space="preserve">Bénard, A.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Oxidising agents in sub-arc mantle melts link slab devolatilisation and arc magmas. </t>
    </r>
    <r>
      <rPr>
        <i/>
        <sz val="12"/>
        <color theme="1"/>
        <rFont val="Times New Roman"/>
        <family val="1"/>
      </rPr>
      <t>Nat Commun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9</t>
    </r>
    <r>
      <rPr>
        <sz val="12"/>
        <color theme="1"/>
        <rFont val="Times New Roman"/>
        <family val="1"/>
      </rPr>
      <t>, 3500 (2018).</t>
    </r>
    <phoneticPr fontId="2" type="noConversion"/>
  </si>
  <si>
    <r>
      <t xml:space="preserve">Muth, M. J. &amp; Wallace, P. J. Slab-derived sulfate generates oxidized basaltic magmas in the southern Cascade arc (California, USA). </t>
    </r>
    <r>
      <rPr>
        <i/>
        <sz val="12"/>
        <color theme="1"/>
        <rFont val="Times New Roman"/>
        <family val="1"/>
      </rPr>
      <t>Geology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49</t>
    </r>
    <r>
      <rPr>
        <sz val="12"/>
        <color theme="1"/>
        <rFont val="Times New Roman"/>
        <family val="1"/>
      </rPr>
      <t>, 1177–1181 (2021).</t>
    </r>
    <phoneticPr fontId="2" type="noConversion"/>
  </si>
  <si>
    <t>Pollock, T. Sulfur Isotope Composition of Sulfides in Mafic Cumulates, Lesser Antilles Arc. (The University of Maine, 2021).</t>
    <phoneticPr fontId="2" type="noConversion"/>
  </si>
  <si>
    <r>
      <t xml:space="preserve">Ueda, A. &amp; Sakai, H. Sulfur isotope study of Quaternary volcanic rocks from the Japanese Islands Arc. </t>
    </r>
    <r>
      <rPr>
        <i/>
        <sz val="12"/>
        <color theme="1"/>
        <rFont val="Times New Roman"/>
        <family val="1"/>
      </rPr>
      <t>Geochimica et Cosmochimica Acta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48</t>
    </r>
    <r>
      <rPr>
        <sz val="12"/>
        <color theme="1"/>
        <rFont val="Times New Roman"/>
        <family val="1"/>
      </rPr>
      <t>, 1837–1848 (1984).</t>
    </r>
    <phoneticPr fontId="2" type="noConversion"/>
  </si>
  <si>
    <r>
      <t xml:space="preserve">Alt, J. C., Shanks, W. C. &amp; Jackson, M. C. Cycling of sulfur in subduction zones: The geochemistry of sulfur in the Mariana Island Arc and back-arc trough. </t>
    </r>
    <r>
      <rPr>
        <i/>
        <sz val="12"/>
        <color theme="1"/>
        <rFont val="Times New Roman"/>
        <family val="1"/>
      </rPr>
      <t>Earth and Planetary Science Letters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119</t>
    </r>
    <r>
      <rPr>
        <sz val="12"/>
        <color theme="1"/>
        <rFont val="Times New Roman"/>
        <family val="1"/>
      </rPr>
      <t>, 477–494 (1993).</t>
    </r>
    <phoneticPr fontId="2" type="noConversion"/>
  </si>
  <si>
    <r>
      <t xml:space="preserve">de Hoog, J. C. M., Taylor, B. E. &amp; van Bergen, M. J. Sulfur isotope systematics of basaltic lavas from Indonesia: implications for the sulfur cycle in subduction zones. </t>
    </r>
    <r>
      <rPr>
        <i/>
        <sz val="12"/>
        <color theme="1"/>
        <rFont val="Times New Roman"/>
        <family val="1"/>
      </rPr>
      <t>Earth and Planetary Science Letters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189</t>
    </r>
    <r>
      <rPr>
        <sz val="12"/>
        <color theme="1"/>
        <rFont val="Times New Roman"/>
        <family val="1"/>
      </rPr>
      <t>, 237–252 (2001).</t>
    </r>
    <phoneticPr fontId="2" type="noConversion"/>
  </si>
  <si>
    <t>Melt inclusion data are selected based on ther sulfur contents (&gt;1000 ppm).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</si>
</sst>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family val="2"/>
      <charset val="134"/>
      <scheme val="minor"/>
    </font>
    <font>
      <sz val="12"/>
      <color rgb="FF2E2E2E"/>
      <name val="Times New Roman"/>
      <family val="1"/>
    </font>
    <font>
      <sz val="9"/>
      <name val="等线"/>
      <family val="2"/>
      <charset val="134"/>
      <scheme val="minor"/>
    </font>
    <font>
      <sz val="9"/>
      <name val="Times New Roman"/>
      <family val="2"/>
      <charset val="134"/>
    </font>
    <font>
      <b/>
      <sz val="12"/>
      <color theme="0"/>
      <name val="Times New Roman"/>
      <family val="1"/>
    </font>
    <font>
      <vertAlign val="superscript"/>
      <sz val="11"/>
      <color theme="0"/>
      <name val="Times New Roman"/>
      <family val="1"/>
    </font>
    <font>
      <sz val="11"/>
      <color theme="0"/>
      <name val="Times New Roman"/>
      <family val="1"/>
    </font>
    <font>
      <vertAlign val="subscript"/>
      <sz val="11"/>
      <color theme="0"/>
      <name val="Times New Roman"/>
      <family val="1"/>
    </font>
    <font>
      <vertAlign val="subscript"/>
      <sz val="12"/>
      <color theme="0"/>
      <name val="Times New Roman"/>
      <family val="1"/>
    </font>
    <font>
      <sz val="12"/>
      <color theme="0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2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2" fontId="1" fillId="0" borderId="0" xfId="0" applyNumberFormat="1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DF445-327A-4FC6-8CB5-55C33F2BB56B}">
  <dimension ref="A1:M106"/>
  <sheetViews>
    <sheetView tabSelected="1" topLeftCell="A13" zoomScale="70" zoomScaleNormal="70" workbookViewId="0">
      <selection activeCell="A13" sqref="A1:XFD1048576"/>
    </sheetView>
  </sheetViews>
  <sheetFormatPr baseColWidth="10" defaultColWidth="8.83203125" defaultRowHeight="15"/>
  <cols>
    <col min="1" max="1" width="16.6640625" bestFit="1" customWidth="1"/>
    <col min="2" max="2" width="19.1640625" bestFit="1" customWidth="1"/>
    <col min="3" max="3" width="11.1640625" bestFit="1" customWidth="1"/>
    <col min="4" max="4" width="13.5" bestFit="1" customWidth="1"/>
    <col min="5" max="5" width="21.33203125" bestFit="1" customWidth="1"/>
    <col min="6" max="6" width="29.6640625" bestFit="1" customWidth="1"/>
    <col min="7" max="7" width="16.1640625" bestFit="1" customWidth="1"/>
    <col min="8" max="8" width="29.5" bestFit="1" customWidth="1"/>
    <col min="9" max="9" width="10.6640625" customWidth="1"/>
    <col min="10" max="10" width="14.1640625" bestFit="1" customWidth="1"/>
    <col min="11" max="11" width="24.5" bestFit="1" customWidth="1"/>
    <col min="12" max="12" width="20.83203125" bestFit="1" customWidth="1"/>
    <col min="13" max="13" width="26.5" customWidth="1"/>
  </cols>
  <sheetData>
    <row r="1" spans="1:13" ht="16">
      <c r="A1" s="10" t="s">
        <v>81</v>
      </c>
    </row>
    <row r="2" spans="1:13" ht="18">
      <c r="A2" s="4" t="s">
        <v>0</v>
      </c>
      <c r="B2" s="4" t="s">
        <v>3</v>
      </c>
      <c r="C2" s="4" t="s">
        <v>1</v>
      </c>
      <c r="D2" s="4" t="s">
        <v>2</v>
      </c>
      <c r="E2" s="4" t="s">
        <v>50</v>
      </c>
      <c r="F2" s="4" t="s">
        <v>4</v>
      </c>
      <c r="G2" s="4" t="s">
        <v>80</v>
      </c>
      <c r="H2" s="4" t="s">
        <v>79</v>
      </c>
      <c r="I2" s="4" t="s">
        <v>59</v>
      </c>
      <c r="J2" s="4" t="s">
        <v>77</v>
      </c>
      <c r="K2" s="4" t="s">
        <v>78</v>
      </c>
      <c r="L2" s="4" t="s">
        <v>53</v>
      </c>
      <c r="M2" s="4" t="s">
        <v>60</v>
      </c>
    </row>
    <row r="3" spans="1:13" ht="17">
      <c r="A3" s="1" t="s">
        <v>5</v>
      </c>
      <c r="B3" s="1" t="s">
        <v>6</v>
      </c>
      <c r="C3" s="1">
        <v>33.270000000000003</v>
      </c>
      <c r="D3" s="1">
        <f>131+24/60</f>
        <v>131.4</v>
      </c>
      <c r="E3" s="13">
        <f>AVERAGE(C3:C7)</f>
        <v>32.641333333333328</v>
      </c>
      <c r="F3" s="2" t="s">
        <v>7</v>
      </c>
      <c r="G3" s="1">
        <v>81.3</v>
      </c>
      <c r="H3" s="1"/>
      <c r="I3" s="3">
        <v>2934</v>
      </c>
      <c r="J3" s="1">
        <v>5.18</v>
      </c>
      <c r="K3" s="13">
        <v>5.2640000000000002</v>
      </c>
      <c r="L3" s="13">
        <v>1.160960808985386</v>
      </c>
      <c r="M3" s="2" t="s">
        <v>58</v>
      </c>
    </row>
    <row r="4" spans="1:13" ht="17">
      <c r="A4" s="1" t="s">
        <v>5</v>
      </c>
      <c r="B4" s="1" t="s">
        <v>6</v>
      </c>
      <c r="C4" s="1">
        <v>33.270000000000003</v>
      </c>
      <c r="D4" s="1">
        <f>131+24/60</f>
        <v>131.4</v>
      </c>
      <c r="E4" s="13"/>
      <c r="F4" s="2" t="s">
        <v>7</v>
      </c>
      <c r="G4" s="1">
        <v>80.900000000000006</v>
      </c>
      <c r="H4" s="1"/>
      <c r="I4" s="3">
        <v>3487</v>
      </c>
      <c r="J4" s="1">
        <v>4.7300000000000004</v>
      </c>
      <c r="K4" s="13"/>
      <c r="L4" s="13"/>
      <c r="M4" s="2" t="s">
        <v>58</v>
      </c>
    </row>
    <row r="5" spans="1:13" ht="17">
      <c r="A5" s="1" t="s">
        <v>5</v>
      </c>
      <c r="B5" s="1" t="s">
        <v>6</v>
      </c>
      <c r="C5" s="1">
        <f>8/60+33</f>
        <v>33.133333333333333</v>
      </c>
      <c r="D5" s="1">
        <f>131+17/60</f>
        <v>131.28333333333333</v>
      </c>
      <c r="E5" s="13"/>
      <c r="F5" s="2" t="s">
        <v>7</v>
      </c>
      <c r="G5" s="1">
        <v>78.900000000000006</v>
      </c>
      <c r="H5" s="1"/>
      <c r="I5" s="3">
        <v>2952</v>
      </c>
      <c r="J5" s="1">
        <v>6.34</v>
      </c>
      <c r="K5" s="13"/>
      <c r="L5" s="13"/>
      <c r="M5" s="2" t="s">
        <v>58</v>
      </c>
    </row>
    <row r="6" spans="1:13" ht="17">
      <c r="A6" s="1" t="s">
        <v>5</v>
      </c>
      <c r="B6" s="1" t="s">
        <v>6</v>
      </c>
      <c r="C6" s="1">
        <f>46/60+31</f>
        <v>31.766666666666666</v>
      </c>
      <c r="D6" s="1">
        <f>130+35.4/60</f>
        <v>130.59</v>
      </c>
      <c r="E6" s="13"/>
      <c r="F6" s="2" t="s">
        <v>7</v>
      </c>
      <c r="G6" s="1">
        <v>78.900000000000006</v>
      </c>
      <c r="H6" s="1"/>
      <c r="I6" s="3">
        <v>2694</v>
      </c>
      <c r="J6" s="1">
        <v>6.42</v>
      </c>
      <c r="K6" s="13"/>
      <c r="L6" s="13"/>
      <c r="M6" s="2" t="s">
        <v>57</v>
      </c>
    </row>
    <row r="7" spans="1:13" ht="17">
      <c r="A7" s="1" t="s">
        <v>5</v>
      </c>
      <c r="B7" s="1" t="s">
        <v>6</v>
      </c>
      <c r="C7" s="1">
        <f>46/60+31</f>
        <v>31.766666666666666</v>
      </c>
      <c r="D7" s="1">
        <f>130+35.4/60</f>
        <v>130.59</v>
      </c>
      <c r="E7" s="13"/>
      <c r="F7" s="2" t="s">
        <v>7</v>
      </c>
      <c r="G7" s="1">
        <v>75.400000000000006</v>
      </c>
      <c r="H7" s="1"/>
      <c r="I7" s="3">
        <v>3439</v>
      </c>
      <c r="J7" s="1">
        <v>3.65</v>
      </c>
      <c r="K7" s="13"/>
      <c r="L7" s="13"/>
      <c r="M7" s="2" t="s">
        <v>57</v>
      </c>
    </row>
    <row r="8" spans="1:13" ht="17">
      <c r="A8" s="1" t="s">
        <v>8</v>
      </c>
      <c r="B8" s="1" t="s">
        <v>9</v>
      </c>
      <c r="C8" s="1">
        <v>14.28</v>
      </c>
      <c r="D8" s="1">
        <v>-90.87</v>
      </c>
      <c r="E8" s="13">
        <f>AVERAGE(C8:C10)</f>
        <v>12.263333333333334</v>
      </c>
      <c r="F8" s="2" t="s">
        <v>7</v>
      </c>
      <c r="G8" s="1">
        <v>80</v>
      </c>
      <c r="H8" s="1"/>
      <c r="I8" s="3">
        <v>3000</v>
      </c>
      <c r="J8" s="1">
        <v>0.9</v>
      </c>
      <c r="K8" s="13">
        <v>1.5666666666666667</v>
      </c>
      <c r="L8" s="13">
        <v>0.65064070986477118</v>
      </c>
      <c r="M8" s="2" t="s">
        <v>61</v>
      </c>
    </row>
    <row r="9" spans="1:13" ht="17">
      <c r="A9" s="1" t="s">
        <v>8</v>
      </c>
      <c r="B9" s="1" t="s">
        <v>10</v>
      </c>
      <c r="C9" s="1">
        <v>12.56</v>
      </c>
      <c r="D9" s="1">
        <v>-86.7</v>
      </c>
      <c r="E9" s="13"/>
      <c r="F9" s="2" t="s">
        <v>7</v>
      </c>
      <c r="G9" s="1">
        <v>74</v>
      </c>
      <c r="H9" s="1"/>
      <c r="I9" s="3">
        <v>2700</v>
      </c>
      <c r="J9" s="1">
        <v>2.2000000000000002</v>
      </c>
      <c r="K9" s="13"/>
      <c r="L9" s="13"/>
      <c r="M9" s="2" t="s">
        <v>61</v>
      </c>
    </row>
    <row r="10" spans="1:13" ht="17">
      <c r="A10" s="1" t="s">
        <v>8</v>
      </c>
      <c r="B10" s="1" t="s">
        <v>11</v>
      </c>
      <c r="C10" s="1">
        <v>9.9499999999999993</v>
      </c>
      <c r="D10" s="1">
        <v>-83.68</v>
      </c>
      <c r="E10" s="13"/>
      <c r="F10" s="2" t="s">
        <v>7</v>
      </c>
      <c r="G10" s="1">
        <v>83</v>
      </c>
      <c r="H10" s="1"/>
      <c r="I10" s="3">
        <v>3500</v>
      </c>
      <c r="J10" s="1">
        <v>1.6</v>
      </c>
      <c r="K10" s="13"/>
      <c r="L10" s="13"/>
      <c r="M10" s="2" t="s">
        <v>61</v>
      </c>
    </row>
    <row r="11" spans="1:13" ht="17">
      <c r="A11" s="1" t="s">
        <v>12</v>
      </c>
      <c r="B11" s="1" t="s">
        <v>13</v>
      </c>
      <c r="C11" s="1">
        <v>55.87</v>
      </c>
      <c r="D11" s="1">
        <v>160.31</v>
      </c>
      <c r="E11" s="13">
        <f>AVERAGE(C11:C20)</f>
        <v>55.86999999999999</v>
      </c>
      <c r="F11" s="2" t="s">
        <v>7</v>
      </c>
      <c r="G11" s="1">
        <v>86.4</v>
      </c>
      <c r="H11" s="1"/>
      <c r="I11" s="3">
        <v>2416</v>
      </c>
      <c r="J11" s="1">
        <v>4.5</v>
      </c>
      <c r="K11" s="13">
        <v>6.8199999999999985</v>
      </c>
      <c r="L11" s="13">
        <v>2.6393601918310123</v>
      </c>
      <c r="M11" s="2" t="s">
        <v>63</v>
      </c>
    </row>
    <row r="12" spans="1:13" ht="17">
      <c r="A12" s="1" t="s">
        <v>12</v>
      </c>
      <c r="B12" s="1" t="s">
        <v>13</v>
      </c>
      <c r="C12" s="1">
        <v>55.87</v>
      </c>
      <c r="D12" s="1">
        <v>160.31</v>
      </c>
      <c r="E12" s="13"/>
      <c r="F12" s="2" t="s">
        <v>7</v>
      </c>
      <c r="G12" s="1">
        <v>84.8</v>
      </c>
      <c r="H12" s="1"/>
      <c r="I12" s="3">
        <v>2046</v>
      </c>
      <c r="J12" s="1">
        <v>2.9</v>
      </c>
      <c r="K12" s="13"/>
      <c r="L12" s="13"/>
      <c r="M12" s="2" t="s">
        <v>63</v>
      </c>
    </row>
    <row r="13" spans="1:13" ht="17">
      <c r="A13" s="1" t="s">
        <v>12</v>
      </c>
      <c r="B13" s="1" t="s">
        <v>13</v>
      </c>
      <c r="C13" s="1">
        <v>55.87</v>
      </c>
      <c r="D13" s="1">
        <v>160.31</v>
      </c>
      <c r="E13" s="13"/>
      <c r="F13" s="2" t="s">
        <v>7</v>
      </c>
      <c r="G13" s="1">
        <v>90.1</v>
      </c>
      <c r="H13" s="1"/>
      <c r="I13" s="3">
        <v>2036</v>
      </c>
      <c r="J13" s="1">
        <v>3.3</v>
      </c>
      <c r="K13" s="13"/>
      <c r="L13" s="13"/>
      <c r="M13" s="2" t="s">
        <v>62</v>
      </c>
    </row>
    <row r="14" spans="1:13" ht="17">
      <c r="A14" s="1" t="s">
        <v>12</v>
      </c>
      <c r="B14" s="1" t="s">
        <v>13</v>
      </c>
      <c r="C14" s="1">
        <v>55.87</v>
      </c>
      <c r="D14" s="1">
        <v>160.31</v>
      </c>
      <c r="E14" s="13"/>
      <c r="F14" s="2" t="s">
        <v>7</v>
      </c>
      <c r="G14" s="1">
        <v>91</v>
      </c>
      <c r="H14" s="1"/>
      <c r="I14" s="3">
        <v>2022</v>
      </c>
      <c r="J14" s="1">
        <v>7.2</v>
      </c>
      <c r="K14" s="13"/>
      <c r="L14" s="13"/>
      <c r="M14" s="2" t="s">
        <v>62</v>
      </c>
    </row>
    <row r="15" spans="1:13" ht="17">
      <c r="A15" s="1" t="s">
        <v>12</v>
      </c>
      <c r="B15" s="1" t="s">
        <v>13</v>
      </c>
      <c r="C15" s="1">
        <v>55.87</v>
      </c>
      <c r="D15" s="1">
        <v>160.31</v>
      </c>
      <c r="E15" s="13"/>
      <c r="F15" s="2" t="s">
        <v>7</v>
      </c>
      <c r="G15" s="1">
        <v>88.2</v>
      </c>
      <c r="H15" s="1"/>
      <c r="I15" s="3">
        <v>2633</v>
      </c>
      <c r="J15" s="1">
        <v>11</v>
      </c>
      <c r="K15" s="13"/>
      <c r="L15" s="13"/>
      <c r="M15" s="2" t="s">
        <v>62</v>
      </c>
    </row>
    <row r="16" spans="1:13" ht="17">
      <c r="A16" s="1" t="s">
        <v>12</v>
      </c>
      <c r="B16" s="1" t="s">
        <v>13</v>
      </c>
      <c r="C16" s="1">
        <v>55.87</v>
      </c>
      <c r="D16" s="1">
        <v>160.31</v>
      </c>
      <c r="E16" s="13"/>
      <c r="F16" s="2" t="s">
        <v>7</v>
      </c>
      <c r="G16" s="1">
        <v>88.2</v>
      </c>
      <c r="H16" s="1"/>
      <c r="I16" s="3">
        <v>2401</v>
      </c>
      <c r="J16" s="1">
        <v>9.4</v>
      </c>
      <c r="K16" s="13"/>
      <c r="L16" s="13"/>
      <c r="M16" s="2" t="s">
        <v>62</v>
      </c>
    </row>
    <row r="17" spans="1:13" ht="17">
      <c r="A17" s="1" t="s">
        <v>12</v>
      </c>
      <c r="B17" s="1" t="s">
        <v>13</v>
      </c>
      <c r="C17" s="1">
        <v>55.87</v>
      </c>
      <c r="D17" s="1">
        <v>160.31</v>
      </c>
      <c r="E17" s="13"/>
      <c r="F17" s="2" t="s">
        <v>7</v>
      </c>
      <c r="G17" s="1">
        <v>88.5</v>
      </c>
      <c r="H17" s="1"/>
      <c r="I17" s="3">
        <v>2455</v>
      </c>
      <c r="J17" s="1">
        <v>8.5</v>
      </c>
      <c r="K17" s="13"/>
      <c r="L17" s="13"/>
      <c r="M17" s="2" t="s">
        <v>62</v>
      </c>
    </row>
    <row r="18" spans="1:13" ht="17">
      <c r="A18" s="1" t="s">
        <v>12</v>
      </c>
      <c r="B18" s="1" t="s">
        <v>13</v>
      </c>
      <c r="C18" s="1">
        <v>55.87</v>
      </c>
      <c r="D18" s="1">
        <v>160.31</v>
      </c>
      <c r="E18" s="13"/>
      <c r="F18" s="2" t="s">
        <v>7</v>
      </c>
      <c r="G18" s="1">
        <v>88.2</v>
      </c>
      <c r="H18" s="1"/>
      <c r="I18" s="3">
        <v>2414</v>
      </c>
      <c r="J18" s="1">
        <v>6.8</v>
      </c>
      <c r="K18" s="13"/>
      <c r="L18" s="13"/>
      <c r="M18" s="2" t="s">
        <v>62</v>
      </c>
    </row>
    <row r="19" spans="1:13" ht="17">
      <c r="A19" s="1" t="s">
        <v>12</v>
      </c>
      <c r="B19" s="1" t="s">
        <v>13</v>
      </c>
      <c r="C19" s="1">
        <v>55.87</v>
      </c>
      <c r="D19" s="1">
        <v>160.31</v>
      </c>
      <c r="E19" s="13"/>
      <c r="F19" s="2" t="s">
        <v>7</v>
      </c>
      <c r="G19" s="1">
        <v>88.5</v>
      </c>
      <c r="H19" s="1"/>
      <c r="I19" s="3">
        <v>2249</v>
      </c>
      <c r="J19" s="1">
        <v>6.3</v>
      </c>
      <c r="K19" s="13"/>
      <c r="L19" s="13"/>
      <c r="M19" s="2" t="s">
        <v>62</v>
      </c>
    </row>
    <row r="20" spans="1:13" ht="17">
      <c r="A20" s="1" t="s">
        <v>12</v>
      </c>
      <c r="B20" s="1" t="s">
        <v>13</v>
      </c>
      <c r="C20" s="1">
        <v>55.87</v>
      </c>
      <c r="D20" s="1">
        <v>160.31</v>
      </c>
      <c r="E20" s="13"/>
      <c r="F20" s="2" t="s">
        <v>7</v>
      </c>
      <c r="G20" s="1">
        <v>88.5</v>
      </c>
      <c r="H20" s="1"/>
      <c r="I20" s="3">
        <v>2330</v>
      </c>
      <c r="J20" s="1">
        <v>8.3000000000000007</v>
      </c>
      <c r="K20" s="13"/>
      <c r="L20" s="13"/>
      <c r="M20" s="2" t="s">
        <v>62</v>
      </c>
    </row>
    <row r="21" spans="1:13" ht="17">
      <c r="A21" s="1" t="s">
        <v>14</v>
      </c>
      <c r="B21" s="1" t="s">
        <v>15</v>
      </c>
      <c r="C21" s="1">
        <v>50.33</v>
      </c>
      <c r="D21" s="1">
        <v>155.44999999999999</v>
      </c>
      <c r="E21" s="13">
        <f>AVERAGE(C21:C29)</f>
        <v>50.329999999999991</v>
      </c>
      <c r="F21" s="2" t="s">
        <v>7</v>
      </c>
      <c r="G21" s="1">
        <v>74.900000000000006</v>
      </c>
      <c r="H21" s="1"/>
      <c r="I21" s="3">
        <v>1527</v>
      </c>
      <c r="J21" s="1">
        <v>6.73</v>
      </c>
      <c r="K21" s="13">
        <v>7.4688888888888902</v>
      </c>
      <c r="L21" s="13">
        <v>2.4043733302278771</v>
      </c>
      <c r="M21" s="2" t="s">
        <v>65</v>
      </c>
    </row>
    <row r="22" spans="1:13" ht="17">
      <c r="A22" s="1" t="s">
        <v>14</v>
      </c>
      <c r="B22" s="1" t="s">
        <v>15</v>
      </c>
      <c r="C22" s="1">
        <v>50.33</v>
      </c>
      <c r="D22" s="1">
        <v>155.44999999999999</v>
      </c>
      <c r="E22" s="13"/>
      <c r="F22" s="2" t="s">
        <v>7</v>
      </c>
      <c r="G22" s="1">
        <v>74.400000000000006</v>
      </c>
      <c r="H22" s="1"/>
      <c r="I22" s="3">
        <v>1775</v>
      </c>
      <c r="J22" s="1">
        <v>6.94</v>
      </c>
      <c r="K22" s="13"/>
      <c r="L22" s="13"/>
      <c r="M22" s="2" t="s">
        <v>65</v>
      </c>
    </row>
    <row r="23" spans="1:13" ht="17">
      <c r="A23" s="1" t="s">
        <v>14</v>
      </c>
      <c r="B23" s="1" t="s">
        <v>15</v>
      </c>
      <c r="C23" s="1">
        <v>50.33</v>
      </c>
      <c r="D23" s="1">
        <v>155.44999999999999</v>
      </c>
      <c r="E23" s="13"/>
      <c r="F23" s="2" t="s">
        <v>7</v>
      </c>
      <c r="G23" s="1">
        <v>73.5</v>
      </c>
      <c r="H23" s="1"/>
      <c r="I23" s="3">
        <v>3418</v>
      </c>
      <c r="J23" s="1">
        <v>10.14</v>
      </c>
      <c r="K23" s="13"/>
      <c r="L23" s="13"/>
      <c r="M23" s="2" t="s">
        <v>64</v>
      </c>
    </row>
    <row r="24" spans="1:13" ht="17">
      <c r="A24" s="1" t="s">
        <v>14</v>
      </c>
      <c r="B24" s="1" t="s">
        <v>15</v>
      </c>
      <c r="C24" s="1">
        <v>50.33</v>
      </c>
      <c r="D24" s="1">
        <v>155.44999999999999</v>
      </c>
      <c r="E24" s="13"/>
      <c r="F24" s="2" t="s">
        <v>7</v>
      </c>
      <c r="G24" s="1">
        <v>74.3</v>
      </c>
      <c r="H24" s="1"/>
      <c r="I24" s="3">
        <v>1612</v>
      </c>
      <c r="J24" s="1">
        <v>4.1900000000000004</v>
      </c>
      <c r="K24" s="13"/>
      <c r="L24" s="13"/>
      <c r="M24" s="2" t="s">
        <v>64</v>
      </c>
    </row>
    <row r="25" spans="1:13" ht="17">
      <c r="A25" s="1" t="s">
        <v>14</v>
      </c>
      <c r="B25" s="1" t="s">
        <v>15</v>
      </c>
      <c r="C25" s="1">
        <v>50.33</v>
      </c>
      <c r="D25" s="1">
        <v>155.44999999999999</v>
      </c>
      <c r="E25" s="13"/>
      <c r="F25" s="2" t="s">
        <v>7</v>
      </c>
      <c r="G25" s="1">
        <v>74.2</v>
      </c>
      <c r="H25" s="1"/>
      <c r="I25" s="3">
        <v>1735</v>
      </c>
      <c r="J25" s="1">
        <v>7.02</v>
      </c>
      <c r="K25" s="13"/>
      <c r="L25" s="13"/>
      <c r="M25" s="2" t="s">
        <v>64</v>
      </c>
    </row>
    <row r="26" spans="1:13" ht="17">
      <c r="A26" s="1" t="s">
        <v>14</v>
      </c>
      <c r="B26" s="1" t="s">
        <v>15</v>
      </c>
      <c r="C26" s="1">
        <v>50.33</v>
      </c>
      <c r="D26" s="1">
        <v>155.44999999999999</v>
      </c>
      <c r="E26" s="13"/>
      <c r="F26" s="2" t="s">
        <v>7</v>
      </c>
      <c r="G26" s="1">
        <v>74.400000000000006</v>
      </c>
      <c r="H26" s="1"/>
      <c r="I26" s="3">
        <v>1509</v>
      </c>
      <c r="J26" s="1">
        <v>5.45</v>
      </c>
      <c r="K26" s="13"/>
      <c r="L26" s="13"/>
      <c r="M26" s="2" t="s">
        <v>64</v>
      </c>
    </row>
    <row r="27" spans="1:13" ht="17">
      <c r="A27" s="1" t="s">
        <v>14</v>
      </c>
      <c r="B27" s="1" t="s">
        <v>15</v>
      </c>
      <c r="C27" s="1">
        <v>50.33</v>
      </c>
      <c r="D27" s="1">
        <v>155.44999999999999</v>
      </c>
      <c r="E27" s="13"/>
      <c r="F27" s="2" t="s">
        <v>7</v>
      </c>
      <c r="G27" s="1">
        <v>73.3</v>
      </c>
      <c r="H27" s="1"/>
      <c r="I27" s="3">
        <v>1737</v>
      </c>
      <c r="J27" s="1">
        <v>7.64</v>
      </c>
      <c r="K27" s="13"/>
      <c r="L27" s="13"/>
      <c r="M27" s="2" t="s">
        <v>64</v>
      </c>
    </row>
    <row r="28" spans="1:13" ht="17">
      <c r="A28" s="1" t="s">
        <v>14</v>
      </c>
      <c r="B28" s="1" t="s">
        <v>15</v>
      </c>
      <c r="C28" s="1">
        <v>50.33</v>
      </c>
      <c r="D28" s="1">
        <v>155.44999999999999</v>
      </c>
      <c r="E28" s="13"/>
      <c r="F28" s="2" t="s">
        <v>7</v>
      </c>
      <c r="G28" s="1">
        <v>78.3</v>
      </c>
      <c r="H28" s="1"/>
      <c r="I28" s="3">
        <v>3450</v>
      </c>
      <c r="J28" s="1">
        <v>12.25</v>
      </c>
      <c r="K28" s="13"/>
      <c r="L28" s="13"/>
      <c r="M28" s="2" t="s">
        <v>64</v>
      </c>
    </row>
    <row r="29" spans="1:13" ht="17">
      <c r="A29" s="1" t="s">
        <v>14</v>
      </c>
      <c r="B29" s="1" t="s">
        <v>15</v>
      </c>
      <c r="C29" s="1">
        <v>50.33</v>
      </c>
      <c r="D29" s="1">
        <v>155.44999999999999</v>
      </c>
      <c r="E29" s="13"/>
      <c r="F29" s="2" t="s">
        <v>7</v>
      </c>
      <c r="G29" s="1">
        <v>73.599999999999994</v>
      </c>
      <c r="H29" s="1"/>
      <c r="I29" s="3">
        <v>2156</v>
      </c>
      <c r="J29" s="1">
        <v>6.86</v>
      </c>
      <c r="K29" s="13"/>
      <c r="L29" s="13"/>
      <c r="M29" s="2" t="s">
        <v>64</v>
      </c>
    </row>
    <row r="30" spans="1:13" ht="17">
      <c r="A30" s="1" t="s">
        <v>16</v>
      </c>
      <c r="B30" s="1" t="s">
        <v>17</v>
      </c>
      <c r="C30" s="1">
        <v>13.25</v>
      </c>
      <c r="D30" s="1">
        <v>-61.18</v>
      </c>
      <c r="E30" s="13">
        <f>AVERAGE(C30:C38)</f>
        <v>13.25</v>
      </c>
      <c r="F30" s="2" t="s">
        <v>7</v>
      </c>
      <c r="G30" s="1">
        <v>85.656978794035666</v>
      </c>
      <c r="H30" s="1"/>
      <c r="I30" s="3">
        <v>1158.3875846227952</v>
      </c>
      <c r="J30" s="1">
        <v>-2.4700000000000002</v>
      </c>
      <c r="K30" s="13">
        <v>0.4700000000000002</v>
      </c>
      <c r="L30" s="13">
        <v>4.3246965211445767</v>
      </c>
      <c r="M30" s="2" t="s">
        <v>67</v>
      </c>
    </row>
    <row r="31" spans="1:13" ht="17">
      <c r="A31" s="1" t="s">
        <v>16</v>
      </c>
      <c r="B31" s="1" t="s">
        <v>17</v>
      </c>
      <c r="C31" s="1">
        <v>13.25</v>
      </c>
      <c r="D31" s="1">
        <v>-61.18</v>
      </c>
      <c r="E31" s="13"/>
      <c r="F31" s="2" t="s">
        <v>7</v>
      </c>
      <c r="G31" s="1">
        <v>87.567063796904989</v>
      </c>
      <c r="H31" s="1"/>
      <c r="I31" s="3">
        <v>1265.7144938689528</v>
      </c>
      <c r="J31" s="1">
        <v>-4.78</v>
      </c>
      <c r="K31" s="13"/>
      <c r="L31" s="13"/>
      <c r="M31" s="2" t="s">
        <v>67</v>
      </c>
    </row>
    <row r="32" spans="1:13" ht="17">
      <c r="A32" s="1" t="s">
        <v>16</v>
      </c>
      <c r="B32" s="1" t="s">
        <v>17</v>
      </c>
      <c r="C32" s="1">
        <v>13.25</v>
      </c>
      <c r="D32" s="1">
        <v>-61.18</v>
      </c>
      <c r="E32" s="13"/>
      <c r="F32" s="2" t="s">
        <v>7</v>
      </c>
      <c r="G32" s="1">
        <v>84.8</v>
      </c>
      <c r="H32" s="1"/>
      <c r="I32" s="3">
        <v>1039.4233653653239</v>
      </c>
      <c r="J32" s="1">
        <v>1.07</v>
      </c>
      <c r="K32" s="13"/>
      <c r="L32" s="13"/>
      <c r="M32" s="2" t="s">
        <v>66</v>
      </c>
    </row>
    <row r="33" spans="1:13" ht="17">
      <c r="A33" s="1" t="s">
        <v>16</v>
      </c>
      <c r="B33" s="1" t="s">
        <v>17</v>
      </c>
      <c r="C33" s="1">
        <v>13.25</v>
      </c>
      <c r="D33" s="1">
        <v>-61.18</v>
      </c>
      <c r="E33" s="13"/>
      <c r="F33" s="2" t="s">
        <v>7</v>
      </c>
      <c r="G33" s="1">
        <v>88.4</v>
      </c>
      <c r="H33" s="1"/>
      <c r="I33" s="3">
        <v>1007.1187210175</v>
      </c>
      <c r="J33" s="1">
        <v>2.8</v>
      </c>
      <c r="K33" s="13"/>
      <c r="L33" s="13"/>
      <c r="M33" s="2" t="s">
        <v>66</v>
      </c>
    </row>
    <row r="34" spans="1:13" ht="17">
      <c r="A34" s="1" t="s">
        <v>16</v>
      </c>
      <c r="B34" s="1" t="s">
        <v>17</v>
      </c>
      <c r="C34" s="1">
        <v>13.25</v>
      </c>
      <c r="D34" s="1">
        <v>-61.18</v>
      </c>
      <c r="E34" s="13"/>
      <c r="F34" s="2" t="s">
        <v>7</v>
      </c>
      <c r="G34" s="1">
        <v>84.9</v>
      </c>
      <c r="H34" s="1"/>
      <c r="I34" s="3">
        <v>1206.9690008330122</v>
      </c>
      <c r="J34" s="1">
        <v>-7.32</v>
      </c>
      <c r="K34" s="13"/>
      <c r="L34" s="13"/>
      <c r="M34" s="2" t="s">
        <v>66</v>
      </c>
    </row>
    <row r="35" spans="1:13" ht="17">
      <c r="A35" s="1" t="s">
        <v>16</v>
      </c>
      <c r="B35" s="1" t="s">
        <v>17</v>
      </c>
      <c r="C35" s="1">
        <v>13.25</v>
      </c>
      <c r="D35" s="1">
        <v>-61.18</v>
      </c>
      <c r="E35" s="13"/>
      <c r="F35" s="2" t="s">
        <v>7</v>
      </c>
      <c r="G35" s="1">
        <v>86.957635419246827</v>
      </c>
      <c r="H35" s="1"/>
      <c r="I35" s="3">
        <v>1093.0592876673331</v>
      </c>
      <c r="J35" s="1">
        <v>2.95</v>
      </c>
      <c r="K35" s="13"/>
      <c r="L35" s="13"/>
      <c r="M35" s="2" t="s">
        <v>66</v>
      </c>
    </row>
    <row r="36" spans="1:13" ht="17">
      <c r="A36" s="1" t="s">
        <v>16</v>
      </c>
      <c r="B36" s="1" t="s">
        <v>17</v>
      </c>
      <c r="C36" s="1">
        <v>13.25</v>
      </c>
      <c r="D36" s="1">
        <v>-61.18</v>
      </c>
      <c r="E36" s="13"/>
      <c r="F36" s="2" t="s">
        <v>7</v>
      </c>
      <c r="G36" s="1">
        <v>85.126691597365905</v>
      </c>
      <c r="H36" s="1"/>
      <c r="I36" s="3">
        <v>1378.8030252639999</v>
      </c>
      <c r="J36" s="1">
        <v>5.49</v>
      </c>
      <c r="K36" s="13"/>
      <c r="L36" s="13"/>
      <c r="M36" s="2" t="s">
        <v>66</v>
      </c>
    </row>
    <row r="37" spans="1:13" ht="17">
      <c r="A37" s="1" t="s">
        <v>16</v>
      </c>
      <c r="B37" s="1" t="s">
        <v>17</v>
      </c>
      <c r="C37" s="1">
        <v>13.25</v>
      </c>
      <c r="D37" s="1">
        <v>-61.18</v>
      </c>
      <c r="E37" s="13"/>
      <c r="F37" s="2" t="s">
        <v>7</v>
      </c>
      <c r="G37" s="1">
        <v>88.603004004415482</v>
      </c>
      <c r="H37" s="1"/>
      <c r="I37" s="3">
        <v>1699.2150429099997</v>
      </c>
      <c r="J37" s="1">
        <v>4.9000000000000004</v>
      </c>
      <c r="K37" s="13"/>
      <c r="L37" s="13"/>
      <c r="M37" s="2" t="s">
        <v>66</v>
      </c>
    </row>
    <row r="38" spans="1:13" ht="17">
      <c r="A38" s="1" t="s">
        <v>16</v>
      </c>
      <c r="B38" s="1" t="s">
        <v>17</v>
      </c>
      <c r="C38" s="1">
        <v>13.25</v>
      </c>
      <c r="D38" s="1">
        <v>-61.18</v>
      </c>
      <c r="E38" s="13"/>
      <c r="F38" s="2" t="s">
        <v>7</v>
      </c>
      <c r="G38" s="1">
        <v>86.799512473455806</v>
      </c>
      <c r="H38" s="1"/>
      <c r="I38" s="3">
        <v>1150.2362134666666</v>
      </c>
      <c r="J38" s="1">
        <v>3.68</v>
      </c>
      <c r="K38" s="13"/>
      <c r="L38" s="13"/>
      <c r="M38" s="2" t="s">
        <v>66</v>
      </c>
    </row>
    <row r="39" spans="1:13" ht="17">
      <c r="A39" s="1" t="s">
        <v>16</v>
      </c>
      <c r="B39" s="1" t="s">
        <v>17</v>
      </c>
      <c r="C39" s="1">
        <v>13.25</v>
      </c>
      <c r="D39" s="1">
        <v>-61.18</v>
      </c>
      <c r="E39" s="13"/>
      <c r="F39" s="2" t="s">
        <v>7</v>
      </c>
      <c r="G39" s="1">
        <v>89.56638520096395</v>
      </c>
      <c r="H39" s="1"/>
      <c r="I39" s="3">
        <v>1148.31864</v>
      </c>
      <c r="J39" s="1">
        <v>-1.62</v>
      </c>
      <c r="K39" s="13"/>
      <c r="L39" s="13"/>
      <c r="M39" s="2" t="s">
        <v>66</v>
      </c>
    </row>
    <row r="40" spans="1:13" ht="17">
      <c r="A40" s="1" t="s">
        <v>18</v>
      </c>
      <c r="B40" s="1" t="s">
        <v>20</v>
      </c>
      <c r="C40" s="1">
        <v>40.584311</v>
      </c>
      <c r="D40" s="1">
        <v>-121.61721900000001</v>
      </c>
      <c r="E40" s="13">
        <f>AVERAGE(C40:C51)</f>
        <v>40.555102333333323</v>
      </c>
      <c r="F40" s="2" t="s">
        <v>7</v>
      </c>
      <c r="G40" s="1">
        <v>83.612720216499667</v>
      </c>
      <c r="H40" s="1"/>
      <c r="I40" s="3">
        <v>1060.9870504601913</v>
      </c>
      <c r="J40" s="1">
        <v>1.9405881599712238</v>
      </c>
      <c r="K40" s="13">
        <v>4.0009166933707148</v>
      </c>
      <c r="L40" s="13">
        <v>0.90234270754788837</v>
      </c>
      <c r="M40" s="5" t="s">
        <v>68</v>
      </c>
    </row>
    <row r="41" spans="1:13" ht="17">
      <c r="A41" s="1" t="s">
        <v>18</v>
      </c>
      <c r="B41" s="1" t="s">
        <v>19</v>
      </c>
      <c r="C41" s="1">
        <v>40.659719000000003</v>
      </c>
      <c r="D41" s="1">
        <v>-121.23903900000001</v>
      </c>
      <c r="E41" s="13"/>
      <c r="F41" s="2" t="s">
        <v>7</v>
      </c>
      <c r="G41" s="1">
        <v>83.972451843951063</v>
      </c>
      <c r="H41" s="1"/>
      <c r="I41" s="3">
        <v>1508.0371748702175</v>
      </c>
      <c r="J41" s="1">
        <v>5.440324298896293</v>
      </c>
      <c r="K41" s="13"/>
      <c r="L41" s="13"/>
      <c r="M41" s="5" t="s">
        <v>68</v>
      </c>
    </row>
    <row r="42" spans="1:13" ht="17">
      <c r="A42" s="1" t="s">
        <v>18</v>
      </c>
      <c r="B42" s="1" t="s">
        <v>19</v>
      </c>
      <c r="C42" s="1">
        <v>40.659719000000003</v>
      </c>
      <c r="D42" s="1">
        <v>-121.23903900000001</v>
      </c>
      <c r="E42" s="13"/>
      <c r="F42" s="2" t="s">
        <v>7</v>
      </c>
      <c r="G42" s="1">
        <v>83.334947362138692</v>
      </c>
      <c r="H42" s="1"/>
      <c r="I42" s="3">
        <v>1197.2766484906383</v>
      </c>
      <c r="J42" s="1">
        <v>5.1467980420831783</v>
      </c>
      <c r="K42" s="13"/>
      <c r="L42" s="13"/>
      <c r="M42" s="5" t="s">
        <v>69</v>
      </c>
    </row>
    <row r="43" spans="1:13" ht="17">
      <c r="A43" s="1" t="s">
        <v>18</v>
      </c>
      <c r="B43" s="1" t="s">
        <v>19</v>
      </c>
      <c r="C43" s="1">
        <v>40.659719000000003</v>
      </c>
      <c r="D43" s="1">
        <v>-121.23903900000001</v>
      </c>
      <c r="E43" s="13"/>
      <c r="F43" s="2" t="s">
        <v>7</v>
      </c>
      <c r="G43" s="1">
        <v>85.288434307359168</v>
      </c>
      <c r="H43" s="1"/>
      <c r="I43" s="3">
        <v>1130.9261967246525</v>
      </c>
      <c r="J43" s="1">
        <v>4.1759035003170464</v>
      </c>
      <c r="K43" s="13"/>
      <c r="L43" s="13"/>
      <c r="M43" s="5" t="s">
        <v>69</v>
      </c>
    </row>
    <row r="44" spans="1:13" ht="17">
      <c r="A44" s="1" t="s">
        <v>18</v>
      </c>
      <c r="B44" s="1" t="s">
        <v>19</v>
      </c>
      <c r="C44" s="1">
        <v>40.659719000000003</v>
      </c>
      <c r="D44" s="1">
        <v>-121.23903900000001</v>
      </c>
      <c r="E44" s="13"/>
      <c r="F44" s="2" t="s">
        <v>7</v>
      </c>
      <c r="G44" s="1">
        <v>83.983571744444603</v>
      </c>
      <c r="H44" s="1"/>
      <c r="I44" s="3">
        <v>1508.0003594012135</v>
      </c>
      <c r="J44" s="1">
        <v>4.3791139858029293</v>
      </c>
      <c r="K44" s="13"/>
      <c r="L44" s="13"/>
      <c r="M44" s="5" t="s">
        <v>69</v>
      </c>
    </row>
    <row r="45" spans="1:13" ht="17">
      <c r="A45" s="1" t="s">
        <v>18</v>
      </c>
      <c r="B45" s="1" t="s">
        <v>19</v>
      </c>
      <c r="C45" s="1">
        <v>40.659719000000003</v>
      </c>
      <c r="D45" s="1">
        <v>-121.23903900000001</v>
      </c>
      <c r="E45" s="13"/>
      <c r="F45" s="2" t="s">
        <v>7</v>
      </c>
      <c r="G45" s="1">
        <v>82.703315977110705</v>
      </c>
      <c r="H45" s="1"/>
      <c r="I45" s="3">
        <v>1440.4395557091882</v>
      </c>
      <c r="J45" s="1">
        <v>4.0855877289900366</v>
      </c>
      <c r="K45" s="13"/>
      <c r="L45" s="13"/>
      <c r="M45" s="5" t="s">
        <v>69</v>
      </c>
    </row>
    <row r="46" spans="1:13" ht="17">
      <c r="A46" s="1" t="s">
        <v>18</v>
      </c>
      <c r="B46" s="1" t="s">
        <v>21</v>
      </c>
      <c r="C46" s="1">
        <v>40.530200000000001</v>
      </c>
      <c r="D46" s="1">
        <v>-121.075469</v>
      </c>
      <c r="E46" s="13"/>
      <c r="F46" s="2" t="s">
        <v>7</v>
      </c>
      <c r="G46" s="1">
        <v>85.495364526574008</v>
      </c>
      <c r="H46" s="1"/>
      <c r="I46" s="3">
        <v>1635.1806149282197</v>
      </c>
      <c r="J46" s="1">
        <v>3.4307983868684389</v>
      </c>
      <c r="K46" s="13"/>
      <c r="L46" s="13"/>
      <c r="M46" s="5" t="s">
        <v>69</v>
      </c>
    </row>
    <row r="47" spans="1:13" ht="17">
      <c r="A47" s="1" t="s">
        <v>18</v>
      </c>
      <c r="B47" s="1" t="s">
        <v>21</v>
      </c>
      <c r="C47" s="1">
        <v>40.530200000000001</v>
      </c>
      <c r="D47" s="1">
        <v>-121.075469</v>
      </c>
      <c r="E47" s="13"/>
      <c r="F47" s="2" t="s">
        <v>7</v>
      </c>
      <c r="G47" s="1">
        <v>84.089506131432358</v>
      </c>
      <c r="H47" s="1"/>
      <c r="I47" s="3">
        <v>1240.6030897738747</v>
      </c>
      <c r="J47" s="1">
        <v>3.8146404150085633</v>
      </c>
      <c r="K47" s="13"/>
      <c r="L47" s="13"/>
      <c r="M47" s="5" t="s">
        <v>69</v>
      </c>
    </row>
    <row r="48" spans="1:13" ht="17">
      <c r="A48" s="1" t="s">
        <v>18</v>
      </c>
      <c r="B48" s="1" t="s">
        <v>21</v>
      </c>
      <c r="C48" s="1">
        <v>40.530200000000001</v>
      </c>
      <c r="D48" s="1">
        <v>-121.075469</v>
      </c>
      <c r="E48" s="13"/>
      <c r="F48" s="2" t="s">
        <v>7</v>
      </c>
      <c r="G48" s="1">
        <v>85.110852727521134</v>
      </c>
      <c r="H48" s="1"/>
      <c r="I48" s="3">
        <v>1235.8390702294832</v>
      </c>
      <c r="J48" s="1">
        <v>3.8146404150085633</v>
      </c>
      <c r="K48" s="13"/>
      <c r="L48" s="13"/>
      <c r="M48" s="5" t="s">
        <v>69</v>
      </c>
    </row>
    <row r="49" spans="1:13" ht="17">
      <c r="A49" s="1" t="s">
        <v>18</v>
      </c>
      <c r="B49" s="1" t="s">
        <v>21</v>
      </c>
      <c r="C49" s="1">
        <v>40.530200000000001</v>
      </c>
      <c r="D49" s="1">
        <v>-121.075469</v>
      </c>
      <c r="E49" s="13"/>
      <c r="F49" s="2" t="s">
        <v>7</v>
      </c>
      <c r="G49" s="1">
        <v>83.655034337620037</v>
      </c>
      <c r="H49" s="1"/>
      <c r="I49" s="3">
        <v>1951.2955846500179</v>
      </c>
      <c r="J49" s="1">
        <v>3.2727457870460608</v>
      </c>
      <c r="K49" s="13"/>
      <c r="L49" s="13"/>
      <c r="M49" s="5" t="s">
        <v>69</v>
      </c>
    </row>
    <row r="50" spans="1:13" ht="17">
      <c r="A50" s="1" t="s">
        <v>18</v>
      </c>
      <c r="B50" s="1" t="s">
        <v>22</v>
      </c>
      <c r="C50" s="1">
        <v>40.328761</v>
      </c>
      <c r="D50" s="1">
        <v>-121.913489</v>
      </c>
      <c r="E50" s="13"/>
      <c r="F50" s="2" t="s">
        <v>7</v>
      </c>
      <c r="G50" s="1">
        <v>87.500036352247506</v>
      </c>
      <c r="H50" s="1"/>
      <c r="I50" s="3">
        <v>1007.9331073446326</v>
      </c>
      <c r="J50" s="1">
        <v>4.0404298433263097</v>
      </c>
      <c r="K50" s="13"/>
      <c r="L50" s="13"/>
      <c r="M50" s="5" t="s">
        <v>69</v>
      </c>
    </row>
    <row r="51" spans="1:13" ht="17">
      <c r="A51" s="1" t="s">
        <v>18</v>
      </c>
      <c r="B51" s="1" t="s">
        <v>22</v>
      </c>
      <c r="C51" s="1">
        <v>40.328761</v>
      </c>
      <c r="D51" s="1">
        <v>-121.913489</v>
      </c>
      <c r="E51" s="13"/>
      <c r="F51" s="2" t="s">
        <v>7</v>
      </c>
      <c r="G51" s="1">
        <v>87.235808107226788</v>
      </c>
      <c r="H51" s="1"/>
      <c r="I51" s="3">
        <v>1141.9883333333337</v>
      </c>
      <c r="J51" s="1">
        <v>4.4694297571299391</v>
      </c>
      <c r="K51" s="13"/>
      <c r="L51" s="13"/>
      <c r="M51" s="5" t="s">
        <v>69</v>
      </c>
    </row>
    <row r="52" spans="1:13" ht="17">
      <c r="A52" s="1" t="s">
        <v>12</v>
      </c>
      <c r="B52" s="1" t="s">
        <v>23</v>
      </c>
      <c r="C52" s="1">
        <v>52.95</v>
      </c>
      <c r="D52" s="1">
        <v>158.94999999999999</v>
      </c>
      <c r="E52" s="13">
        <f>AVERAGE(C52:C55)</f>
        <v>52.95</v>
      </c>
      <c r="F52" s="2" t="s">
        <v>24</v>
      </c>
      <c r="G52" s="1"/>
      <c r="H52" s="1"/>
      <c r="I52" s="3">
        <v>1908</v>
      </c>
      <c r="J52" s="1">
        <v>8.5</v>
      </c>
      <c r="K52" s="13">
        <v>9.5333333333333332</v>
      </c>
      <c r="L52" s="13">
        <v>1.001332445627658</v>
      </c>
      <c r="M52" s="5" t="s">
        <v>71</v>
      </c>
    </row>
    <row r="53" spans="1:13" ht="17">
      <c r="A53" s="1" t="s">
        <v>12</v>
      </c>
      <c r="B53" s="1" t="s">
        <v>23</v>
      </c>
      <c r="C53" s="1">
        <v>52.95</v>
      </c>
      <c r="D53" s="1">
        <v>158.94999999999999</v>
      </c>
      <c r="E53" s="13"/>
      <c r="F53" s="2" t="s">
        <v>24</v>
      </c>
      <c r="G53" s="1"/>
      <c r="H53" s="1"/>
      <c r="I53" s="3">
        <v>1713</v>
      </c>
      <c r="J53" s="1">
        <v>10.1</v>
      </c>
      <c r="K53" s="13"/>
      <c r="L53" s="13"/>
      <c r="M53" s="5" t="s">
        <v>71</v>
      </c>
    </row>
    <row r="54" spans="1:13" ht="17">
      <c r="A54" s="1" t="s">
        <v>12</v>
      </c>
      <c r="B54" s="1" t="s">
        <v>23</v>
      </c>
      <c r="C54" s="1">
        <v>52.95</v>
      </c>
      <c r="D54" s="1">
        <v>158.94999999999999</v>
      </c>
      <c r="E54" s="13"/>
      <c r="F54" s="2" t="s">
        <v>24</v>
      </c>
      <c r="G54" s="1"/>
      <c r="H54" s="1"/>
      <c r="I54" s="3">
        <v>1333</v>
      </c>
      <c r="J54" s="1">
        <v>9.1</v>
      </c>
      <c r="K54" s="13"/>
      <c r="L54" s="13"/>
      <c r="M54" s="5" t="s">
        <v>70</v>
      </c>
    </row>
    <row r="55" spans="1:13" ht="17">
      <c r="A55" s="1" t="s">
        <v>12</v>
      </c>
      <c r="B55" s="1" t="s">
        <v>23</v>
      </c>
      <c r="C55" s="1">
        <v>52.95</v>
      </c>
      <c r="D55" s="1">
        <v>158.94999999999999</v>
      </c>
      <c r="E55" s="13"/>
      <c r="F55" s="2" t="s">
        <v>24</v>
      </c>
      <c r="G55" s="1"/>
      <c r="H55" s="1"/>
      <c r="I55" s="3">
        <v>1147</v>
      </c>
      <c r="J55" s="1">
        <v>10</v>
      </c>
      <c r="K55" s="13"/>
      <c r="L55" s="13"/>
      <c r="M55" s="5" t="s">
        <v>70</v>
      </c>
    </row>
    <row r="56" spans="1:13" ht="17">
      <c r="A56" s="1" t="s">
        <v>12</v>
      </c>
      <c r="B56" s="1" t="s">
        <v>23</v>
      </c>
      <c r="C56" s="1">
        <v>52.95</v>
      </c>
      <c r="D56" s="1">
        <v>158.94999999999999</v>
      </c>
      <c r="E56" s="13"/>
      <c r="F56" s="2" t="s">
        <v>24</v>
      </c>
      <c r="G56" s="1"/>
      <c r="H56" s="1"/>
      <c r="I56" s="3">
        <v>1145</v>
      </c>
      <c r="J56" s="1">
        <v>11</v>
      </c>
      <c r="K56" s="13"/>
      <c r="L56" s="13"/>
      <c r="M56" s="5" t="s">
        <v>70</v>
      </c>
    </row>
    <row r="57" spans="1:13" ht="17">
      <c r="A57" s="1" t="s">
        <v>12</v>
      </c>
      <c r="B57" s="1" t="s">
        <v>23</v>
      </c>
      <c r="C57" s="1">
        <v>52.95</v>
      </c>
      <c r="D57" s="1">
        <v>158.94999999999999</v>
      </c>
      <c r="E57" s="13"/>
      <c r="F57" s="2" t="s">
        <v>24</v>
      </c>
      <c r="G57" s="1"/>
      <c r="H57" s="1"/>
      <c r="I57" s="3">
        <v>1338</v>
      </c>
      <c r="J57" s="1">
        <v>8.5</v>
      </c>
      <c r="K57" s="13"/>
      <c r="L57" s="13"/>
      <c r="M57" s="5" t="s">
        <v>70</v>
      </c>
    </row>
    <row r="58" spans="1:13" ht="17">
      <c r="A58" s="1" t="s">
        <v>16</v>
      </c>
      <c r="B58" s="1" t="s">
        <v>25</v>
      </c>
      <c r="C58" s="1">
        <v>17.350000000000001</v>
      </c>
      <c r="D58" s="1">
        <v>-62.75</v>
      </c>
      <c r="E58" s="13">
        <f>AVERAGE(C58:C64)</f>
        <v>14.172857142857143</v>
      </c>
      <c r="F58" s="2" t="s">
        <v>51</v>
      </c>
      <c r="G58" s="1"/>
      <c r="H58" s="1"/>
      <c r="I58" s="1"/>
      <c r="J58" s="1">
        <v>1.1200000000000001</v>
      </c>
      <c r="K58" s="13">
        <v>0.67999999999999994</v>
      </c>
      <c r="L58" s="13">
        <v>0.73661387442811588</v>
      </c>
      <c r="M58" s="5" t="s">
        <v>72</v>
      </c>
    </row>
    <row r="59" spans="1:13" ht="17">
      <c r="A59" s="1" t="s">
        <v>16</v>
      </c>
      <c r="B59" s="1" t="s">
        <v>26</v>
      </c>
      <c r="C59" s="1">
        <v>16.260000000000002</v>
      </c>
      <c r="D59" s="1">
        <v>-61.54</v>
      </c>
      <c r="E59" s="13"/>
      <c r="F59" s="2" t="s">
        <v>51</v>
      </c>
      <c r="G59" s="1"/>
      <c r="H59" s="1"/>
      <c r="I59" s="1"/>
      <c r="J59" s="1">
        <v>1.4</v>
      </c>
      <c r="K59" s="13"/>
      <c r="L59" s="13"/>
      <c r="M59" s="5" t="s">
        <v>72</v>
      </c>
    </row>
    <row r="60" spans="1:13" ht="17">
      <c r="A60" s="1" t="s">
        <v>16</v>
      </c>
      <c r="B60" s="1" t="s">
        <v>27</v>
      </c>
      <c r="C60" s="1">
        <v>15.44</v>
      </c>
      <c r="D60" s="1">
        <v>-61.34</v>
      </c>
      <c r="E60" s="13"/>
      <c r="F60" s="2" t="s">
        <v>51</v>
      </c>
      <c r="G60" s="1"/>
      <c r="H60" s="1"/>
      <c r="I60" s="1"/>
      <c r="J60" s="1">
        <v>0.41</v>
      </c>
      <c r="K60" s="13"/>
      <c r="L60" s="13"/>
      <c r="M60" s="5" t="s">
        <v>72</v>
      </c>
    </row>
    <row r="61" spans="1:13" ht="17">
      <c r="A61" s="1" t="s">
        <v>16</v>
      </c>
      <c r="B61" s="1" t="s">
        <v>17</v>
      </c>
      <c r="C61" s="1">
        <v>13.25</v>
      </c>
      <c r="D61" s="1">
        <v>-61.18</v>
      </c>
      <c r="E61" s="13"/>
      <c r="F61" s="2" t="s">
        <v>51</v>
      </c>
      <c r="G61" s="1"/>
      <c r="H61" s="1"/>
      <c r="I61" s="1"/>
      <c r="J61" s="1">
        <v>0.17</v>
      </c>
      <c r="K61" s="13"/>
      <c r="L61" s="13"/>
      <c r="M61" s="5" t="s">
        <v>72</v>
      </c>
    </row>
    <row r="62" spans="1:13" ht="17">
      <c r="A62" s="1" t="s">
        <v>16</v>
      </c>
      <c r="B62" s="1" t="s">
        <v>28</v>
      </c>
      <c r="C62" s="1">
        <v>12.48</v>
      </c>
      <c r="D62" s="1">
        <v>-61.45</v>
      </c>
      <c r="E62" s="13"/>
      <c r="F62" s="2" t="s">
        <v>51</v>
      </c>
      <c r="G62" s="1"/>
      <c r="H62" s="1"/>
      <c r="I62" s="1"/>
      <c r="J62" s="1">
        <v>1.75</v>
      </c>
      <c r="K62" s="13"/>
      <c r="L62" s="13"/>
      <c r="M62" s="5" t="s">
        <v>72</v>
      </c>
    </row>
    <row r="63" spans="1:13" ht="17">
      <c r="A63" s="1" t="s">
        <v>16</v>
      </c>
      <c r="B63" s="1" t="s">
        <v>29</v>
      </c>
      <c r="C63" s="1">
        <v>12.31</v>
      </c>
      <c r="D63" s="1">
        <v>-61.58</v>
      </c>
      <c r="E63" s="13"/>
      <c r="F63" s="2" t="s">
        <v>51</v>
      </c>
      <c r="G63" s="1"/>
      <c r="H63" s="1"/>
      <c r="I63" s="1"/>
      <c r="J63" s="1">
        <v>-0.13</v>
      </c>
      <c r="K63" s="13"/>
      <c r="L63" s="13"/>
      <c r="M63" s="5" t="s">
        <v>72</v>
      </c>
    </row>
    <row r="64" spans="1:13" ht="17">
      <c r="A64" s="1" t="s">
        <v>16</v>
      </c>
      <c r="B64" s="1" t="s">
        <v>30</v>
      </c>
      <c r="C64" s="1">
        <v>12.12</v>
      </c>
      <c r="D64" s="1">
        <v>-61.69</v>
      </c>
      <c r="E64" s="13"/>
      <c r="F64" s="2" t="s">
        <v>51</v>
      </c>
      <c r="G64" s="1"/>
      <c r="H64" s="1"/>
      <c r="I64" s="1"/>
      <c r="J64" s="1">
        <v>0.04</v>
      </c>
      <c r="K64" s="13"/>
      <c r="L64" s="13"/>
      <c r="M64" s="5" t="s">
        <v>72</v>
      </c>
    </row>
    <row r="65" spans="1:13" ht="17">
      <c r="A65" s="1" t="s">
        <v>31</v>
      </c>
      <c r="B65" s="1" t="s">
        <v>32</v>
      </c>
      <c r="C65" s="1">
        <v>34.75</v>
      </c>
      <c r="D65" s="1">
        <v>139.38999999999999</v>
      </c>
      <c r="E65" s="13">
        <f>AVERAGE(C65:C66)</f>
        <v>33.94</v>
      </c>
      <c r="F65" s="2" t="s">
        <v>33</v>
      </c>
      <c r="H65" s="1">
        <v>53.5</v>
      </c>
      <c r="I65" s="1">
        <v>9</v>
      </c>
      <c r="J65" s="1">
        <v>5.3</v>
      </c>
      <c r="K65" s="13">
        <v>4</v>
      </c>
      <c r="L65" s="13">
        <v>1.8384776310850242</v>
      </c>
      <c r="M65" s="5" t="s">
        <v>73</v>
      </c>
    </row>
    <row r="66" spans="1:13" ht="17">
      <c r="A66" s="1" t="s">
        <v>31</v>
      </c>
      <c r="B66" s="1" t="s">
        <v>34</v>
      </c>
      <c r="C66" s="1">
        <v>33.130000000000003</v>
      </c>
      <c r="D66" s="1">
        <v>139.79</v>
      </c>
      <c r="E66" s="13"/>
      <c r="F66" s="2" t="s">
        <v>33</v>
      </c>
      <c r="H66" s="1">
        <v>47.2</v>
      </c>
      <c r="I66" s="1">
        <v>22</v>
      </c>
      <c r="J66" s="1">
        <v>2.7</v>
      </c>
      <c r="K66" s="13"/>
      <c r="L66" s="13"/>
      <c r="M66" s="5" t="s">
        <v>73</v>
      </c>
    </row>
    <row r="67" spans="1:13" ht="17">
      <c r="A67" s="1" t="s">
        <v>5</v>
      </c>
      <c r="B67" s="1" t="s">
        <v>35</v>
      </c>
      <c r="C67" s="1">
        <v>33.450000000000003</v>
      </c>
      <c r="D67" s="1">
        <v>129.96</v>
      </c>
      <c r="E67" s="13">
        <f>AVERAGE(C67:C68)</f>
        <v>33.1</v>
      </c>
      <c r="F67" s="2" t="s">
        <v>33</v>
      </c>
      <c r="H67" s="1"/>
      <c r="I67" s="1">
        <v>30</v>
      </c>
      <c r="J67" s="1">
        <v>4</v>
      </c>
      <c r="K67" s="13">
        <v>4</v>
      </c>
      <c r="L67" s="13">
        <v>0</v>
      </c>
      <c r="M67" s="5" t="s">
        <v>73</v>
      </c>
    </row>
    <row r="68" spans="1:13" ht="17">
      <c r="A68" s="1" t="s">
        <v>5</v>
      </c>
      <c r="B68" s="1" t="s">
        <v>36</v>
      </c>
      <c r="C68" s="1">
        <v>32.75</v>
      </c>
      <c r="D68" s="1">
        <v>129.87</v>
      </c>
      <c r="E68" s="13"/>
      <c r="F68" s="2" t="s">
        <v>33</v>
      </c>
      <c r="H68" s="1">
        <v>52.2</v>
      </c>
      <c r="I68" s="1">
        <v>13</v>
      </c>
      <c r="J68" s="1">
        <v>4</v>
      </c>
      <c r="K68" s="13"/>
      <c r="L68" s="13"/>
      <c r="M68" s="5" t="s">
        <v>73</v>
      </c>
    </row>
    <row r="69" spans="1:13" ht="17">
      <c r="A69" s="1" t="s">
        <v>37</v>
      </c>
      <c r="B69" s="1" t="s">
        <v>52</v>
      </c>
      <c r="C69" s="1">
        <v>39.79</v>
      </c>
      <c r="D69" s="1">
        <v>140.84</v>
      </c>
      <c r="E69" s="13">
        <f>AVERAGE(C69:C73)</f>
        <v>38.944000000000003</v>
      </c>
      <c r="F69" s="2" t="s">
        <v>33</v>
      </c>
      <c r="H69" s="1">
        <v>51.2</v>
      </c>
      <c r="I69" s="1">
        <v>5</v>
      </c>
      <c r="J69" s="1">
        <v>4.8</v>
      </c>
      <c r="K69" s="13">
        <v>4.46</v>
      </c>
      <c r="L69" s="13">
        <v>0.56391488719487182</v>
      </c>
      <c r="M69" s="5" t="s">
        <v>73</v>
      </c>
    </row>
    <row r="70" spans="1:13" ht="17">
      <c r="A70" s="1" t="s">
        <v>37</v>
      </c>
      <c r="B70" s="1" t="s">
        <v>52</v>
      </c>
      <c r="C70" s="1">
        <v>39.79</v>
      </c>
      <c r="D70" s="1">
        <v>140.84</v>
      </c>
      <c r="E70" s="13"/>
      <c r="F70" s="2" t="s">
        <v>33</v>
      </c>
      <c r="H70" s="1"/>
      <c r="I70" s="1">
        <v>7</v>
      </c>
      <c r="J70" s="1">
        <v>4.2</v>
      </c>
      <c r="K70" s="13"/>
      <c r="L70" s="13"/>
      <c r="M70" s="5" t="s">
        <v>73</v>
      </c>
    </row>
    <row r="71" spans="1:13" ht="17">
      <c r="A71" s="1" t="s">
        <v>37</v>
      </c>
      <c r="B71" s="1" t="s">
        <v>52</v>
      </c>
      <c r="C71" s="1">
        <v>39.79</v>
      </c>
      <c r="D71" s="1">
        <v>140.84</v>
      </c>
      <c r="E71" s="13"/>
      <c r="F71" s="2" t="s">
        <v>33</v>
      </c>
      <c r="H71" s="1"/>
      <c r="I71" s="1">
        <v>25</v>
      </c>
      <c r="J71" s="1">
        <v>5</v>
      </c>
      <c r="K71" s="13"/>
      <c r="L71" s="13"/>
      <c r="M71" s="5" t="s">
        <v>73</v>
      </c>
    </row>
    <row r="72" spans="1:13" ht="17">
      <c r="A72" s="1" t="s">
        <v>37</v>
      </c>
      <c r="B72" s="1" t="s">
        <v>38</v>
      </c>
      <c r="C72" s="1">
        <v>37.04</v>
      </c>
      <c r="D72" s="1">
        <v>140.1</v>
      </c>
      <c r="E72" s="13"/>
      <c r="F72" s="2" t="s">
        <v>33</v>
      </c>
      <c r="H72" s="1">
        <v>51.3</v>
      </c>
      <c r="I72" s="1">
        <v>4</v>
      </c>
      <c r="J72" s="1">
        <v>3.6</v>
      </c>
      <c r="K72" s="13"/>
      <c r="L72" s="13"/>
      <c r="M72" s="5" t="s">
        <v>73</v>
      </c>
    </row>
    <row r="73" spans="1:13" ht="17">
      <c r="A73" s="1" t="s">
        <v>37</v>
      </c>
      <c r="B73" s="1" t="s">
        <v>39</v>
      </c>
      <c r="C73" s="1">
        <v>38.31</v>
      </c>
      <c r="D73" s="1">
        <v>140.21</v>
      </c>
      <c r="E73" s="13"/>
      <c r="F73" s="2" t="s">
        <v>40</v>
      </c>
      <c r="H73" s="1">
        <v>54.9</v>
      </c>
      <c r="I73" s="1">
        <v>24</v>
      </c>
      <c r="J73" s="1">
        <v>4.7</v>
      </c>
      <c r="K73" s="13"/>
      <c r="L73" s="13"/>
      <c r="M73" s="5" t="s">
        <v>73</v>
      </c>
    </row>
    <row r="74" spans="1:13" ht="17">
      <c r="A74" s="1" t="s">
        <v>41</v>
      </c>
      <c r="B74" s="1" t="s">
        <v>42</v>
      </c>
      <c r="C74" s="1">
        <v>21.5</v>
      </c>
      <c r="D74" s="1">
        <v>144</v>
      </c>
      <c r="E74" s="13">
        <f>AVERAGE(C74:C80)</f>
        <v>22.357142857142858</v>
      </c>
      <c r="F74" s="2" t="s">
        <v>33</v>
      </c>
      <c r="H74" s="1">
        <v>52.18</v>
      </c>
      <c r="I74" s="1">
        <v>150</v>
      </c>
      <c r="J74" s="1">
        <v>5.0999999999999996</v>
      </c>
      <c r="K74" s="13">
        <v>3.4857142857142862</v>
      </c>
      <c r="L74" s="13">
        <v>1.5578831791889904</v>
      </c>
      <c r="M74" s="5" t="s">
        <v>74</v>
      </c>
    </row>
    <row r="75" spans="1:13" ht="17">
      <c r="A75" s="1" t="s">
        <v>41</v>
      </c>
      <c r="B75" s="1" t="s">
        <v>42</v>
      </c>
      <c r="C75" s="1">
        <v>21.5</v>
      </c>
      <c r="D75" s="1">
        <v>144</v>
      </c>
      <c r="E75" s="13"/>
      <c r="F75" s="2" t="s">
        <v>33</v>
      </c>
      <c r="H75" s="1">
        <v>52.26</v>
      </c>
      <c r="I75" s="1">
        <v>120</v>
      </c>
      <c r="J75" s="1">
        <v>5.5</v>
      </c>
      <c r="K75" s="13"/>
      <c r="L75" s="13"/>
      <c r="M75" s="5" t="s">
        <v>74</v>
      </c>
    </row>
    <row r="76" spans="1:13" ht="17">
      <c r="A76" s="1" t="s">
        <v>41</v>
      </c>
      <c r="B76" s="1" t="s">
        <v>42</v>
      </c>
      <c r="C76" s="1">
        <v>21.5</v>
      </c>
      <c r="D76" s="1">
        <v>144</v>
      </c>
      <c r="E76" s="13"/>
      <c r="F76" s="2" t="s">
        <v>40</v>
      </c>
      <c r="H76" s="1">
        <v>54.6</v>
      </c>
      <c r="I76" s="1">
        <v>110</v>
      </c>
      <c r="J76" s="1">
        <v>4</v>
      </c>
      <c r="K76" s="13"/>
      <c r="L76" s="13"/>
      <c r="M76" s="5" t="s">
        <v>74</v>
      </c>
    </row>
    <row r="77" spans="1:13" ht="17">
      <c r="A77" s="1" t="s">
        <v>41</v>
      </c>
      <c r="B77" s="1" t="s">
        <v>55</v>
      </c>
      <c r="C77" s="1">
        <v>22</v>
      </c>
      <c r="D77" s="1">
        <v>144.5</v>
      </c>
      <c r="E77" s="13"/>
      <c r="F77" s="2" t="s">
        <v>33</v>
      </c>
      <c r="H77" s="1">
        <v>52.7</v>
      </c>
      <c r="I77" s="1">
        <v>20</v>
      </c>
      <c r="J77" s="1">
        <v>4</v>
      </c>
      <c r="K77" s="13"/>
      <c r="L77" s="13"/>
      <c r="M77" s="5" t="s">
        <v>74</v>
      </c>
    </row>
    <row r="78" spans="1:13" ht="17">
      <c r="A78" s="1" t="s">
        <v>41</v>
      </c>
      <c r="B78" s="1" t="s">
        <v>54</v>
      </c>
      <c r="C78" s="1">
        <v>22</v>
      </c>
      <c r="D78" s="1">
        <v>144.5</v>
      </c>
      <c r="E78" s="13"/>
      <c r="F78" s="2" t="s">
        <v>40</v>
      </c>
      <c r="H78" s="1">
        <v>54.2</v>
      </c>
      <c r="I78" s="1">
        <v>50</v>
      </c>
      <c r="J78" s="1">
        <v>1.5</v>
      </c>
      <c r="K78" s="13"/>
      <c r="L78" s="13"/>
      <c r="M78" s="5" t="s">
        <v>74</v>
      </c>
    </row>
    <row r="79" spans="1:13" ht="17">
      <c r="A79" s="1" t="s">
        <v>41</v>
      </c>
      <c r="B79" s="1" t="s">
        <v>56</v>
      </c>
      <c r="C79" s="1">
        <v>24</v>
      </c>
      <c r="D79" s="1">
        <v>141.5</v>
      </c>
      <c r="E79" s="13"/>
      <c r="F79" s="2" t="s">
        <v>40</v>
      </c>
      <c r="H79" s="1">
        <v>56.2</v>
      </c>
      <c r="I79" s="1">
        <v>170</v>
      </c>
      <c r="J79" s="1">
        <v>1.6</v>
      </c>
      <c r="K79" s="13"/>
      <c r="L79" s="13"/>
      <c r="M79" s="5" t="s">
        <v>74</v>
      </c>
    </row>
    <row r="80" spans="1:13" ht="17">
      <c r="A80" s="1" t="s">
        <v>41</v>
      </c>
      <c r="B80" s="1" t="s">
        <v>56</v>
      </c>
      <c r="C80" s="1">
        <v>24</v>
      </c>
      <c r="D80" s="1">
        <v>141.5</v>
      </c>
      <c r="E80" s="13"/>
      <c r="F80" s="2" t="s">
        <v>40</v>
      </c>
      <c r="H80" s="1"/>
      <c r="I80" s="1">
        <v>290</v>
      </c>
      <c r="J80" s="1">
        <v>2.7</v>
      </c>
      <c r="K80" s="13"/>
      <c r="L80" s="13"/>
      <c r="M80" s="5" t="s">
        <v>74</v>
      </c>
    </row>
    <row r="81" spans="1:13" ht="17">
      <c r="A81" s="1" t="s">
        <v>43</v>
      </c>
      <c r="B81" s="1" t="s">
        <v>44</v>
      </c>
      <c r="C81" s="1">
        <v>-6.1</v>
      </c>
      <c r="D81" s="1">
        <v>105.43</v>
      </c>
      <c r="E81" s="13">
        <f>AVERAGE(C81:C86)</f>
        <v>-7.7600000000000007</v>
      </c>
      <c r="F81" s="2" t="s">
        <v>33</v>
      </c>
      <c r="H81" s="1">
        <v>55.1</v>
      </c>
      <c r="I81" s="1">
        <v>74</v>
      </c>
      <c r="J81" s="1">
        <v>4.0999999999999996</v>
      </c>
      <c r="K81" s="13">
        <v>4.1046296296296303</v>
      </c>
      <c r="L81" s="13">
        <v>1.215600327566013</v>
      </c>
      <c r="M81" s="5" t="s">
        <v>76</v>
      </c>
    </row>
    <row r="82" spans="1:13" ht="17">
      <c r="A82" s="1" t="s">
        <v>43</v>
      </c>
      <c r="B82" s="1" t="s">
        <v>45</v>
      </c>
      <c r="C82" s="1">
        <v>-6.98</v>
      </c>
      <c r="D82" s="1">
        <v>110.58</v>
      </c>
      <c r="E82" s="13"/>
      <c r="F82" s="2" t="s">
        <v>33</v>
      </c>
      <c r="H82" s="1">
        <v>54.05</v>
      </c>
      <c r="I82" s="1">
        <v>5.13</v>
      </c>
      <c r="J82" s="1">
        <v>3.7000000000000006</v>
      </c>
      <c r="K82" s="13"/>
      <c r="L82" s="13"/>
      <c r="M82" s="5" t="s">
        <v>76</v>
      </c>
    </row>
    <row r="83" spans="1:13" ht="17">
      <c r="A83" s="1" t="s">
        <v>43</v>
      </c>
      <c r="B83" s="1" t="s">
        <v>46</v>
      </c>
      <c r="C83" s="1">
        <v>-8.1999999999999993</v>
      </c>
      <c r="D83" s="1">
        <v>115.37</v>
      </c>
      <c r="E83" s="13"/>
      <c r="F83" s="2" t="s">
        <v>33</v>
      </c>
      <c r="H83" s="1">
        <v>53.17</v>
      </c>
      <c r="I83" s="1">
        <v>11.56</v>
      </c>
      <c r="J83" s="1">
        <v>4.177777777777778</v>
      </c>
      <c r="K83" s="13"/>
      <c r="L83" s="13"/>
      <c r="M83" s="5" t="s">
        <v>75</v>
      </c>
    </row>
    <row r="84" spans="1:13" ht="17">
      <c r="A84" s="1" t="s">
        <v>43</v>
      </c>
      <c r="B84" s="1" t="s">
        <v>47</v>
      </c>
      <c r="C84" s="1">
        <v>-8.4</v>
      </c>
      <c r="D84" s="1">
        <v>116.45</v>
      </c>
      <c r="E84" s="13"/>
      <c r="F84" s="2" t="s">
        <v>33</v>
      </c>
      <c r="H84" s="1">
        <v>54.25</v>
      </c>
      <c r="I84" s="1">
        <v>24</v>
      </c>
      <c r="J84" s="1">
        <v>3.25</v>
      </c>
      <c r="K84" s="13"/>
      <c r="L84" s="13"/>
      <c r="M84" s="5" t="s">
        <v>75</v>
      </c>
    </row>
    <row r="85" spans="1:13" ht="17">
      <c r="A85" s="1" t="s">
        <v>43</v>
      </c>
      <c r="B85" s="1" t="s">
        <v>48</v>
      </c>
      <c r="C85" s="1">
        <v>-8.4600000000000009</v>
      </c>
      <c r="D85" s="1">
        <v>120.05</v>
      </c>
      <c r="E85" s="13"/>
      <c r="F85" s="2" t="s">
        <v>33</v>
      </c>
      <c r="H85" s="1">
        <v>51.7</v>
      </c>
      <c r="I85" s="1">
        <v>64</v>
      </c>
      <c r="J85" s="1">
        <v>6.4</v>
      </c>
      <c r="K85" s="13"/>
      <c r="L85" s="13"/>
      <c r="M85" s="5" t="s">
        <v>75</v>
      </c>
    </row>
    <row r="86" spans="1:13" ht="17">
      <c r="A86" s="6" t="s">
        <v>43</v>
      </c>
      <c r="B86" s="6" t="s">
        <v>49</v>
      </c>
      <c r="C86" s="6">
        <v>-8.42</v>
      </c>
      <c r="D86" s="6">
        <v>123.47</v>
      </c>
      <c r="E86" s="14"/>
      <c r="F86" s="7" t="s">
        <v>33</v>
      </c>
      <c r="G86" s="8"/>
      <c r="H86" s="6">
        <v>52.25</v>
      </c>
      <c r="I86" s="6">
        <v>39</v>
      </c>
      <c r="J86" s="6">
        <v>3</v>
      </c>
      <c r="K86" s="14"/>
      <c r="L86" s="14"/>
      <c r="M86" s="9" t="s">
        <v>75</v>
      </c>
    </row>
    <row r="87" spans="1:13" ht="16">
      <c r="A87" s="11" t="s">
        <v>95</v>
      </c>
    </row>
    <row r="88" spans="1:13" ht="16">
      <c r="A88" s="11" t="s">
        <v>82</v>
      </c>
    </row>
    <row r="89" spans="1:13">
      <c r="A89" s="12"/>
    </row>
    <row r="90" spans="1:13" ht="16">
      <c r="A90" s="11" t="s">
        <v>83</v>
      </c>
    </row>
    <row r="91" spans="1:13" ht="16">
      <c r="A91" s="11" t="s">
        <v>93</v>
      </c>
    </row>
    <row r="92" spans="1:13" ht="16">
      <c r="A92" s="11" t="s">
        <v>89</v>
      </c>
    </row>
    <row r="93" spans="1:13" ht="16">
      <c r="A93" s="11" t="s">
        <v>88</v>
      </c>
    </row>
    <row r="94" spans="1:13" ht="16">
      <c r="A94" s="11" t="s">
        <v>94</v>
      </c>
    </row>
    <row r="95" spans="1:13" ht="16">
      <c r="A95" s="11" t="s">
        <v>86</v>
      </c>
    </row>
    <row r="96" spans="1:13" ht="16">
      <c r="A96" s="11" t="s">
        <v>87</v>
      </c>
    </row>
    <row r="97" spans="1:1" ht="16">
      <c r="A97" s="11" t="s">
        <v>85</v>
      </c>
    </row>
    <row r="98" spans="1:1" ht="16">
      <c r="A98" s="11" t="s">
        <v>90</v>
      </c>
    </row>
    <row r="99" spans="1:1" ht="16">
      <c r="A99" s="11" t="s">
        <v>91</v>
      </c>
    </row>
    <row r="100" spans="1:1" ht="16">
      <c r="A100" s="11" t="s">
        <v>84</v>
      </c>
    </row>
    <row r="101" spans="1:1" ht="16">
      <c r="A101" s="11" t="s">
        <v>92</v>
      </c>
    </row>
    <row r="102" spans="1:1" ht="16">
      <c r="A102" s="11"/>
    </row>
    <row r="103" spans="1:1" ht="16">
      <c r="A103" s="11"/>
    </row>
    <row r="104" spans="1:1" ht="16">
      <c r="A104" s="11"/>
    </row>
    <row r="105" spans="1:1" ht="16">
      <c r="A105" s="11"/>
    </row>
    <row r="106" spans="1:1" ht="16">
      <c r="A106" s="11"/>
    </row>
  </sheetData>
  <mergeCells count="39">
    <mergeCell ref="K81:K86"/>
    <mergeCell ref="L81:L86"/>
    <mergeCell ref="K74:K80"/>
    <mergeCell ref="L74:L80"/>
    <mergeCell ref="K67:K68"/>
    <mergeCell ref="L67:L68"/>
    <mergeCell ref="K69:K73"/>
    <mergeCell ref="L69:L73"/>
    <mergeCell ref="K58:K64"/>
    <mergeCell ref="L58:L64"/>
    <mergeCell ref="K65:K66"/>
    <mergeCell ref="L65:L66"/>
    <mergeCell ref="K30:K39"/>
    <mergeCell ref="L30:L39"/>
    <mergeCell ref="K40:K51"/>
    <mergeCell ref="L40:L51"/>
    <mergeCell ref="K52:K57"/>
    <mergeCell ref="L52:L57"/>
    <mergeCell ref="L3:L7"/>
    <mergeCell ref="L8:L10"/>
    <mergeCell ref="L11:L20"/>
    <mergeCell ref="K21:K29"/>
    <mergeCell ref="L21:L29"/>
    <mergeCell ref="E3:E7"/>
    <mergeCell ref="K11:K20"/>
    <mergeCell ref="K3:K7"/>
    <mergeCell ref="K8:K10"/>
    <mergeCell ref="E52:E57"/>
    <mergeCell ref="E40:E51"/>
    <mergeCell ref="E30:E39"/>
    <mergeCell ref="E21:E29"/>
    <mergeCell ref="E11:E20"/>
    <mergeCell ref="E8:E10"/>
    <mergeCell ref="E81:E86"/>
    <mergeCell ref="E69:E73"/>
    <mergeCell ref="E65:E66"/>
    <mergeCell ref="E67:E68"/>
    <mergeCell ref="E58:E64"/>
    <mergeCell ref="E74:E8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方泱 胡</dc:creator>
  <cp:lastModifiedBy>方泱 胡</cp:lastModifiedBy>
  <dcterms:created xsi:type="dcterms:W3CDTF">2024-04-24T06:28:38Z</dcterms:created>
  <dcterms:modified xsi:type="dcterms:W3CDTF">2024-07-01T17:52:14Z</dcterms:modified>
</cp:coreProperties>
</file>